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6" windowHeight="11160"/>
  </bookViews>
  <sheets>
    <sheet name="Planning Gal (Affiche jour J)" sheetId="1" r:id="rId1"/>
  </sheets>
  <definedNames>
    <definedName name="Tailles">#REF!</definedName>
  </definedNames>
  <calcPr calcId="124519"/>
  <fileRecoveryPr repair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2" i="1"/>
  <c r="G92"/>
  <c r="H92"/>
  <c r="I92"/>
  <c r="J92"/>
  <c r="K92"/>
  <c r="L92"/>
  <c r="M92"/>
  <c r="N92"/>
  <c r="O92"/>
  <c r="P92"/>
  <c r="Q92"/>
  <c r="R92"/>
  <c r="S92"/>
  <c r="U92"/>
  <c r="V92"/>
  <c r="W92"/>
  <c r="X92"/>
  <c r="Y92"/>
  <c r="Z92"/>
  <c r="AA92"/>
  <c r="AB92"/>
  <c r="AC92"/>
  <c r="AD92"/>
  <c r="AE92"/>
  <c r="AF92"/>
  <c r="AG92"/>
  <c r="AH92"/>
  <c r="AI92"/>
  <c r="AJ92"/>
  <c r="AL92"/>
  <c r="AM92"/>
  <c r="AN92"/>
  <c r="AO92"/>
  <c r="AP92"/>
  <c r="AQ92"/>
  <c r="AR92"/>
  <c r="AS92"/>
  <c r="AT92"/>
  <c r="AU92"/>
  <c r="AV92"/>
  <c r="AW92"/>
  <c r="AX92"/>
  <c r="AY92"/>
  <c r="AZ92"/>
  <c r="BA92"/>
  <c r="BB92"/>
  <c r="BC92"/>
  <c r="BD92"/>
  <c r="BE92"/>
  <c r="BF92"/>
  <c r="BG92"/>
  <c r="BI92"/>
  <c r="BJ92"/>
  <c r="BK92"/>
  <c r="BL92"/>
  <c r="BM92"/>
  <c r="BN92"/>
  <c r="BO92"/>
  <c r="BP92"/>
  <c r="BQ92"/>
  <c r="BR92"/>
  <c r="E92"/>
  <c r="F91"/>
  <c r="G91"/>
  <c r="H91"/>
  <c r="I91"/>
  <c r="J91"/>
  <c r="K91"/>
  <c r="L91"/>
  <c r="M91"/>
  <c r="N91"/>
  <c r="O91"/>
  <c r="P91"/>
  <c r="Q91"/>
  <c r="R91"/>
  <c r="S91"/>
  <c r="U91"/>
  <c r="V91"/>
  <c r="W91"/>
  <c r="X91"/>
  <c r="Y91"/>
  <c r="Z91"/>
  <c r="AA91"/>
  <c r="AB91"/>
  <c r="AC91"/>
  <c r="AD91"/>
  <c r="AE91"/>
  <c r="AF91"/>
  <c r="AG91"/>
  <c r="AH91"/>
  <c r="AI91"/>
  <c r="AJ91"/>
  <c r="AL91"/>
  <c r="AM91"/>
  <c r="AN91"/>
  <c r="AO91"/>
  <c r="AP91"/>
  <c r="AQ91"/>
  <c r="AR91"/>
  <c r="AS91"/>
  <c r="AT91"/>
  <c r="AU91"/>
  <c r="AV91"/>
  <c r="AW91"/>
  <c r="AX91"/>
  <c r="AY91"/>
  <c r="AZ91"/>
  <c r="BA91"/>
  <c r="BB91"/>
  <c r="BC91"/>
  <c r="BD91"/>
  <c r="BE91"/>
  <c r="BF91"/>
  <c r="BG91"/>
  <c r="BI91"/>
  <c r="BJ91"/>
  <c r="BK91"/>
  <c r="BL91"/>
  <c r="BM91"/>
  <c r="BN91"/>
  <c r="BO91"/>
  <c r="BP91"/>
  <c r="BQ91"/>
  <c r="BR91"/>
  <c r="E91"/>
  <c r="F90"/>
  <c r="G90"/>
  <c r="H90"/>
  <c r="I90"/>
  <c r="J90"/>
  <c r="K90"/>
  <c r="L90"/>
  <c r="M90"/>
  <c r="N90"/>
  <c r="O90"/>
  <c r="P90"/>
  <c r="Q90"/>
  <c r="R90"/>
  <c r="S90"/>
  <c r="U90"/>
  <c r="V90"/>
  <c r="W90"/>
  <c r="X90"/>
  <c r="Y90"/>
  <c r="Z90"/>
  <c r="AA90"/>
  <c r="AB90"/>
  <c r="AC90"/>
  <c r="AD90"/>
  <c r="AE90"/>
  <c r="AF90"/>
  <c r="AG90"/>
  <c r="AH90"/>
  <c r="AI90"/>
  <c r="AJ90"/>
  <c r="AL90"/>
  <c r="AM90"/>
  <c r="AN90"/>
  <c r="AO90"/>
  <c r="AP90"/>
  <c r="AQ90"/>
  <c r="AR90"/>
  <c r="AS90"/>
  <c r="AT90"/>
  <c r="AU90"/>
  <c r="AV90"/>
  <c r="AW90"/>
  <c r="AX90"/>
  <c r="AY90"/>
  <c r="AZ90"/>
  <c r="BA90"/>
  <c r="BB90"/>
  <c r="BC90"/>
  <c r="BD90"/>
  <c r="BE90"/>
  <c r="BF90"/>
  <c r="BG90"/>
  <c r="BI90"/>
  <c r="BJ90"/>
  <c r="BK90"/>
  <c r="BL90"/>
  <c r="BM90"/>
  <c r="BN90"/>
  <c r="BO90"/>
  <c r="BP90"/>
  <c r="BQ90"/>
  <c r="BR90"/>
  <c r="E90"/>
  <c r="F89"/>
  <c r="G89"/>
  <c r="H89"/>
  <c r="I89"/>
  <c r="J89"/>
  <c r="K89"/>
  <c r="L89"/>
  <c r="M89"/>
  <c r="N89"/>
  <c r="O89"/>
  <c r="P89"/>
  <c r="Q89"/>
  <c r="R89"/>
  <c r="S89"/>
  <c r="U89"/>
  <c r="V89"/>
  <c r="W89"/>
  <c r="X89"/>
  <c r="Y89"/>
  <c r="Z89"/>
  <c r="AA89"/>
  <c r="AB89"/>
  <c r="AC89"/>
  <c r="AD89"/>
  <c r="AE89"/>
  <c r="AF89"/>
  <c r="AG89"/>
  <c r="AH89"/>
  <c r="AI89"/>
  <c r="AJ89"/>
  <c r="AL89"/>
  <c r="AM89"/>
  <c r="AN89"/>
  <c r="AO89"/>
  <c r="AP89"/>
  <c r="AQ89"/>
  <c r="AR89"/>
  <c r="AS89"/>
  <c r="AT89"/>
  <c r="AU89"/>
  <c r="AV89"/>
  <c r="AW89"/>
  <c r="AX89"/>
  <c r="AY89"/>
  <c r="AZ89"/>
  <c r="BA89"/>
  <c r="BB89"/>
  <c r="BC89"/>
  <c r="BD89"/>
  <c r="BE89"/>
  <c r="BF89"/>
  <c r="BG89"/>
  <c r="BI89"/>
  <c r="BJ89"/>
  <c r="BK89"/>
  <c r="BL89"/>
  <c r="BM89"/>
  <c r="BN89"/>
  <c r="BO89"/>
  <c r="BP89"/>
  <c r="BQ89"/>
  <c r="BR89"/>
  <c r="E89"/>
  <c r="F88"/>
  <c r="G88"/>
  <c r="H88"/>
  <c r="I88"/>
  <c r="J88"/>
  <c r="K88"/>
  <c r="L88"/>
  <c r="M88"/>
  <c r="N88"/>
  <c r="O88"/>
  <c r="P88"/>
  <c r="Q88"/>
  <c r="R88"/>
  <c r="S88"/>
  <c r="U88"/>
  <c r="V88"/>
  <c r="W88"/>
  <c r="X88"/>
  <c r="Y88"/>
  <c r="Z88"/>
  <c r="AA88"/>
  <c r="AB88"/>
  <c r="AC88"/>
  <c r="AD88"/>
  <c r="AE88"/>
  <c r="AF88"/>
  <c r="AG88"/>
  <c r="AH88"/>
  <c r="AI88"/>
  <c r="AJ88"/>
  <c r="AL88"/>
  <c r="AM88"/>
  <c r="AN88"/>
  <c r="AO88"/>
  <c r="AP88"/>
  <c r="AQ88"/>
  <c r="AR88"/>
  <c r="AS88"/>
  <c r="AT88"/>
  <c r="AU88"/>
  <c r="AV88"/>
  <c r="AW88"/>
  <c r="AX88"/>
  <c r="AY88"/>
  <c r="AZ88"/>
  <c r="BA88"/>
  <c r="BB88"/>
  <c r="BC88"/>
  <c r="BD88"/>
  <c r="BE88"/>
  <c r="BF88"/>
  <c r="BG88"/>
  <c r="BI88"/>
  <c r="BJ88"/>
  <c r="BK88"/>
  <c r="BL88"/>
  <c r="BM88"/>
  <c r="BN88"/>
  <c r="BO88"/>
  <c r="BP88"/>
  <c r="BQ88"/>
  <c r="BR88"/>
  <c r="E88"/>
  <c r="F87"/>
  <c r="G87"/>
  <c r="H87"/>
  <c r="I87"/>
  <c r="J87"/>
  <c r="K87"/>
  <c r="L87"/>
  <c r="M87"/>
  <c r="N87"/>
  <c r="O87"/>
  <c r="P87"/>
  <c r="Q87"/>
  <c r="R87"/>
  <c r="S87"/>
  <c r="U87"/>
  <c r="V87"/>
  <c r="W87"/>
  <c r="X87"/>
  <c r="Y87"/>
  <c r="Z87"/>
  <c r="AA87"/>
  <c r="AB87"/>
  <c r="AC87"/>
  <c r="AD87"/>
  <c r="AE87"/>
  <c r="AF87"/>
  <c r="AG87"/>
  <c r="AH87"/>
  <c r="AI87"/>
  <c r="AJ87"/>
  <c r="AL87"/>
  <c r="AM87"/>
  <c r="AN87"/>
  <c r="AO87"/>
  <c r="AP87"/>
  <c r="AQ87"/>
  <c r="AR87"/>
  <c r="AS87"/>
  <c r="AT87"/>
  <c r="AU87"/>
  <c r="AV87"/>
  <c r="AW87"/>
  <c r="AX87"/>
  <c r="AY87"/>
  <c r="AZ87"/>
  <c r="BA87"/>
  <c r="BB87"/>
  <c r="BC87"/>
  <c r="BD87"/>
  <c r="BE87"/>
  <c r="BF87"/>
  <c r="BG87"/>
  <c r="BI87"/>
  <c r="BJ87"/>
  <c r="BK87"/>
  <c r="BL87"/>
  <c r="BM87"/>
  <c r="BN87"/>
  <c r="BO87"/>
  <c r="BP87"/>
  <c r="BQ87"/>
  <c r="BR87"/>
  <c r="E87"/>
  <c r="F86"/>
  <c r="G86"/>
  <c r="H86"/>
  <c r="I86"/>
  <c r="J86"/>
  <c r="K86"/>
  <c r="L86"/>
  <c r="M86"/>
  <c r="N86"/>
  <c r="O86"/>
  <c r="P86"/>
  <c r="Q86"/>
  <c r="R86"/>
  <c r="S86"/>
  <c r="U86"/>
  <c r="V86"/>
  <c r="W86"/>
  <c r="X86"/>
  <c r="Y86"/>
  <c r="Z86"/>
  <c r="AA86"/>
  <c r="AB86"/>
  <c r="AC86"/>
  <c r="AD86"/>
  <c r="AE86"/>
  <c r="AF86"/>
  <c r="AG86"/>
  <c r="AH86"/>
  <c r="AI86"/>
  <c r="AJ86"/>
  <c r="AL86"/>
  <c r="AM86"/>
  <c r="AN86"/>
  <c r="AO86"/>
  <c r="AP86"/>
  <c r="AQ86"/>
  <c r="AR86"/>
  <c r="AS86"/>
  <c r="AT86"/>
  <c r="AU86"/>
  <c r="AV86"/>
  <c r="AW86"/>
  <c r="AX86"/>
  <c r="AY86"/>
  <c r="AZ86"/>
  <c r="BA86"/>
  <c r="BB86"/>
  <c r="BC86"/>
  <c r="BD86"/>
  <c r="BE86"/>
  <c r="BF86"/>
  <c r="BG86"/>
  <c r="BI86"/>
  <c r="BJ86"/>
  <c r="BK86"/>
  <c r="BL86"/>
  <c r="BM86"/>
  <c r="BN86"/>
  <c r="BO86"/>
  <c r="BP86"/>
  <c r="BQ86"/>
  <c r="BR86"/>
  <c r="E86"/>
  <c r="F85"/>
  <c r="G85"/>
  <c r="H85"/>
  <c r="I85"/>
  <c r="J85"/>
  <c r="K85"/>
  <c r="L85"/>
  <c r="M85"/>
  <c r="N85"/>
  <c r="O85"/>
  <c r="P85"/>
  <c r="Q85"/>
  <c r="R85"/>
  <c r="S85"/>
  <c r="U85"/>
  <c r="V85"/>
  <c r="W85"/>
  <c r="X85"/>
  <c r="Y85"/>
  <c r="Z85"/>
  <c r="AA85"/>
  <c r="AB85"/>
  <c r="AC85"/>
  <c r="AD85"/>
  <c r="AE85"/>
  <c r="AF85"/>
  <c r="AG85"/>
  <c r="AH85"/>
  <c r="AI85"/>
  <c r="AJ85"/>
  <c r="AL85"/>
  <c r="AM85"/>
  <c r="AN85"/>
  <c r="AO85"/>
  <c r="AP85"/>
  <c r="AQ85"/>
  <c r="AR85"/>
  <c r="AS85"/>
  <c r="AT85"/>
  <c r="AU85"/>
  <c r="AV85"/>
  <c r="AW85"/>
  <c r="AX85"/>
  <c r="AY85"/>
  <c r="AZ85"/>
  <c r="BA85"/>
  <c r="BB85"/>
  <c r="BC85"/>
  <c r="BD85"/>
  <c r="BE85"/>
  <c r="BF85"/>
  <c r="BG85"/>
  <c r="BI85"/>
  <c r="BJ85"/>
  <c r="BK85"/>
  <c r="BL85"/>
  <c r="BM85"/>
  <c r="BN85"/>
  <c r="BO85"/>
  <c r="BP85"/>
  <c r="BQ85"/>
  <c r="BR85"/>
  <c r="E85"/>
  <c r="F84"/>
  <c r="G84"/>
  <c r="H84"/>
  <c r="I84"/>
  <c r="J84"/>
  <c r="K84"/>
  <c r="L84"/>
  <c r="M84"/>
  <c r="N84"/>
  <c r="O84"/>
  <c r="P84"/>
  <c r="Q84"/>
  <c r="R84"/>
  <c r="S84"/>
  <c r="U84"/>
  <c r="V84"/>
  <c r="W84"/>
  <c r="X84"/>
  <c r="Y84"/>
  <c r="Z84"/>
  <c r="AA84"/>
  <c r="AB84"/>
  <c r="AC84"/>
  <c r="AD84"/>
  <c r="AE84"/>
  <c r="AF84"/>
  <c r="AG84"/>
  <c r="AH84"/>
  <c r="AI84"/>
  <c r="AJ84"/>
  <c r="AL84"/>
  <c r="AM84"/>
  <c r="AN84"/>
  <c r="AO84"/>
  <c r="AP84"/>
  <c r="AQ84"/>
  <c r="AR84"/>
  <c r="AS84"/>
  <c r="AT84"/>
  <c r="AU84"/>
  <c r="AV84"/>
  <c r="AW84"/>
  <c r="AX84"/>
  <c r="AY84"/>
  <c r="AZ84"/>
  <c r="BA84"/>
  <c r="BB84"/>
  <c r="BC84"/>
  <c r="BD84"/>
  <c r="BE84"/>
  <c r="BF84"/>
  <c r="BG84"/>
  <c r="BI84"/>
  <c r="BJ84"/>
  <c r="BK84"/>
  <c r="BL84"/>
  <c r="BM84"/>
  <c r="BN84"/>
  <c r="BO84"/>
  <c r="BP84"/>
  <c r="BQ84"/>
  <c r="BR84"/>
  <c r="E84"/>
  <c r="F83"/>
  <c r="G83"/>
  <c r="H83"/>
  <c r="I83"/>
  <c r="J83"/>
  <c r="K83"/>
  <c r="L83"/>
  <c r="M83"/>
  <c r="N83"/>
  <c r="O83"/>
  <c r="P83"/>
  <c r="Q83"/>
  <c r="R83"/>
  <c r="S83"/>
  <c r="U83"/>
  <c r="V83"/>
  <c r="W83"/>
  <c r="X83"/>
  <c r="Y83"/>
  <c r="Z83"/>
  <c r="AA83"/>
  <c r="AB83"/>
  <c r="AC83"/>
  <c r="AD83"/>
  <c r="AE83"/>
  <c r="AF83"/>
  <c r="AG83"/>
  <c r="AH83"/>
  <c r="AI83"/>
  <c r="AJ83"/>
  <c r="AL83"/>
  <c r="AM83"/>
  <c r="AN83"/>
  <c r="AO83"/>
  <c r="AP83"/>
  <c r="AQ83"/>
  <c r="AR83"/>
  <c r="AS83"/>
  <c r="AT83"/>
  <c r="AU83"/>
  <c r="AV83"/>
  <c r="AW83"/>
  <c r="AX83"/>
  <c r="AY83"/>
  <c r="AZ83"/>
  <c r="BA83"/>
  <c r="BB83"/>
  <c r="BC83"/>
  <c r="BD83"/>
  <c r="BE83"/>
  <c r="BF83"/>
  <c r="BG83"/>
  <c r="BI83"/>
  <c r="BJ83"/>
  <c r="BK83"/>
  <c r="BL83"/>
  <c r="BM83"/>
  <c r="BN83"/>
  <c r="BO83"/>
  <c r="BP83"/>
  <c r="BQ83"/>
  <c r="BR83"/>
  <c r="E83"/>
  <c r="F82"/>
  <c r="G82"/>
  <c r="H82"/>
  <c r="I82"/>
  <c r="J82"/>
  <c r="K82"/>
  <c r="L82"/>
  <c r="M82"/>
  <c r="N82"/>
  <c r="O82"/>
  <c r="P82"/>
  <c r="Q82"/>
  <c r="R82"/>
  <c r="S82"/>
  <c r="U82"/>
  <c r="V82"/>
  <c r="W82"/>
  <c r="X82"/>
  <c r="Y82"/>
  <c r="Z82"/>
  <c r="AA82"/>
  <c r="AB82"/>
  <c r="AC82"/>
  <c r="AD82"/>
  <c r="AE82"/>
  <c r="AF82"/>
  <c r="AG82"/>
  <c r="AH82"/>
  <c r="AI82"/>
  <c r="AJ82"/>
  <c r="AL82"/>
  <c r="AM82"/>
  <c r="AN82"/>
  <c r="AO82"/>
  <c r="AP82"/>
  <c r="AQ82"/>
  <c r="AR82"/>
  <c r="AS82"/>
  <c r="AT82"/>
  <c r="AU82"/>
  <c r="AV82"/>
  <c r="AW82"/>
  <c r="AX82"/>
  <c r="AY82"/>
  <c r="AZ82"/>
  <c r="BA82"/>
  <c r="BB82"/>
  <c r="BC82"/>
  <c r="BD82"/>
  <c r="BE82"/>
  <c r="BF82"/>
  <c r="BG82"/>
  <c r="BI82"/>
  <c r="BJ82"/>
  <c r="BK82"/>
  <c r="BL82"/>
  <c r="BM82"/>
  <c r="BN82"/>
  <c r="BO82"/>
  <c r="BP82"/>
  <c r="BQ82"/>
  <c r="BR82"/>
  <c r="E82"/>
  <c r="F81"/>
  <c r="G81"/>
  <c r="H81"/>
  <c r="I81"/>
  <c r="J81"/>
  <c r="K81"/>
  <c r="L81"/>
  <c r="M81"/>
  <c r="N81"/>
  <c r="O81"/>
  <c r="P81"/>
  <c r="Q81"/>
  <c r="R81"/>
  <c r="S81"/>
  <c r="U81"/>
  <c r="V81"/>
  <c r="W81"/>
  <c r="X81"/>
  <c r="Y81"/>
  <c r="Z81"/>
  <c r="AA81"/>
  <c r="AB81"/>
  <c r="AC81"/>
  <c r="AD81"/>
  <c r="AE81"/>
  <c r="AF81"/>
  <c r="AG81"/>
  <c r="AH81"/>
  <c r="AI81"/>
  <c r="AJ81"/>
  <c r="AL81"/>
  <c r="AM81"/>
  <c r="AN81"/>
  <c r="AO81"/>
  <c r="AP81"/>
  <c r="AQ81"/>
  <c r="AR81"/>
  <c r="AS81"/>
  <c r="AT81"/>
  <c r="AU81"/>
  <c r="AV81"/>
  <c r="AW81"/>
  <c r="AX81"/>
  <c r="AY81"/>
  <c r="AZ81"/>
  <c r="BA81"/>
  <c r="BB81"/>
  <c r="BC81"/>
  <c r="BD81"/>
  <c r="BE81"/>
  <c r="BF81"/>
  <c r="BG81"/>
  <c r="BI81"/>
  <c r="BJ81"/>
  <c r="BK81"/>
  <c r="BL81"/>
  <c r="BM81"/>
  <c r="BN81"/>
  <c r="BO81"/>
  <c r="BP81"/>
  <c r="BQ81"/>
  <c r="BR81"/>
  <c r="E81"/>
  <c r="F80"/>
  <c r="G80"/>
  <c r="H80"/>
  <c r="I80"/>
  <c r="J80"/>
  <c r="K80"/>
  <c r="L80"/>
  <c r="M80"/>
  <c r="N80"/>
  <c r="O80"/>
  <c r="P80"/>
  <c r="Q80"/>
  <c r="R80"/>
  <c r="S80"/>
  <c r="U80"/>
  <c r="V80"/>
  <c r="W80"/>
  <c r="X80"/>
  <c r="Y80"/>
  <c r="Z80"/>
  <c r="AA80"/>
  <c r="AB80"/>
  <c r="AC80"/>
  <c r="AD80"/>
  <c r="AE80"/>
  <c r="AF80"/>
  <c r="AG80"/>
  <c r="AH80"/>
  <c r="AI80"/>
  <c r="AJ80"/>
  <c r="AL80"/>
  <c r="AM80"/>
  <c r="AN80"/>
  <c r="AO80"/>
  <c r="AP80"/>
  <c r="AQ80"/>
  <c r="AR80"/>
  <c r="AS80"/>
  <c r="AT80"/>
  <c r="AU80"/>
  <c r="AV80"/>
  <c r="AW80"/>
  <c r="AX80"/>
  <c r="AY80"/>
  <c r="AZ80"/>
  <c r="BA80"/>
  <c r="BB80"/>
  <c r="BC80"/>
  <c r="BD80"/>
  <c r="BE80"/>
  <c r="BF80"/>
  <c r="BG80"/>
  <c r="BI80"/>
  <c r="BJ80"/>
  <c r="BK80"/>
  <c r="BL80"/>
  <c r="BM80"/>
  <c r="BN80"/>
  <c r="BO80"/>
  <c r="BP80"/>
  <c r="BQ80"/>
  <c r="BR80"/>
  <c r="E80"/>
  <c r="F79"/>
  <c r="G79"/>
  <c r="H79"/>
  <c r="I79"/>
  <c r="J79"/>
  <c r="K79"/>
  <c r="L79"/>
  <c r="M79"/>
  <c r="N79"/>
  <c r="O79"/>
  <c r="P79"/>
  <c r="Q79"/>
  <c r="R79"/>
  <c r="S79"/>
  <c r="U79"/>
  <c r="V79"/>
  <c r="W79"/>
  <c r="X79"/>
  <c r="Y79"/>
  <c r="Z79"/>
  <c r="AA79"/>
  <c r="AB79"/>
  <c r="AC79"/>
  <c r="AD79"/>
  <c r="AE79"/>
  <c r="AF79"/>
  <c r="AG79"/>
  <c r="AH79"/>
  <c r="AI79"/>
  <c r="AJ79"/>
  <c r="AL79"/>
  <c r="AM79"/>
  <c r="AN79"/>
  <c r="AO79"/>
  <c r="AP79"/>
  <c r="AQ79"/>
  <c r="AR79"/>
  <c r="AS79"/>
  <c r="AT79"/>
  <c r="AU79"/>
  <c r="AV79"/>
  <c r="AW79"/>
  <c r="AX79"/>
  <c r="AY79"/>
  <c r="AZ79"/>
  <c r="BA79"/>
  <c r="BB79"/>
  <c r="BC79"/>
  <c r="BD79"/>
  <c r="BE79"/>
  <c r="BF79"/>
  <c r="BG79"/>
  <c r="BI79"/>
  <c r="BJ79"/>
  <c r="BK79"/>
  <c r="BL79"/>
  <c r="BM79"/>
  <c r="BN79"/>
  <c r="BO79"/>
  <c r="BP79"/>
  <c r="BQ79"/>
  <c r="BR79"/>
  <c r="E79"/>
  <c r="G78"/>
  <c r="H78"/>
  <c r="I78"/>
  <c r="J78"/>
  <c r="K78"/>
  <c r="L78"/>
  <c r="M78"/>
  <c r="N78"/>
  <c r="O78"/>
  <c r="P78"/>
  <c r="Q78"/>
  <c r="R78"/>
  <c r="S78"/>
  <c r="U78"/>
  <c r="V78"/>
  <c r="W78"/>
  <c r="X78"/>
  <c r="Y78"/>
  <c r="Z78"/>
  <c r="AA78"/>
  <c r="AB78"/>
  <c r="AC78"/>
  <c r="AD78"/>
  <c r="AE78"/>
  <c r="AF78"/>
  <c r="AG78"/>
  <c r="AH78"/>
  <c r="AI78"/>
  <c r="AJ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I78"/>
  <c r="BJ78"/>
  <c r="BK78"/>
  <c r="BL78"/>
  <c r="BM78"/>
  <c r="BN78"/>
  <c r="BO78"/>
  <c r="BP78"/>
  <c r="BQ78"/>
  <c r="BR78"/>
  <c r="F78"/>
  <c r="E78"/>
</calcChain>
</file>

<file path=xl/sharedStrings.xml><?xml version="1.0" encoding="utf-8"?>
<sst xmlns="http://schemas.openxmlformats.org/spreadsheetml/2006/main" count="294" uniqueCount="224">
  <si>
    <t>AUGEREAU</t>
  </si>
  <si>
    <t>Joseph</t>
  </si>
  <si>
    <t>Stephane</t>
  </si>
  <si>
    <t>CHENAIS</t>
  </si>
  <si>
    <t>Elie</t>
  </si>
  <si>
    <t>CREAC H</t>
  </si>
  <si>
    <t>Jean Yves</t>
  </si>
  <si>
    <t>DUVERNOIS</t>
  </si>
  <si>
    <t>Philippe</t>
  </si>
  <si>
    <t>EVAIN</t>
  </si>
  <si>
    <t>LE BOURHIS</t>
  </si>
  <si>
    <t>LEBRETON</t>
  </si>
  <si>
    <t>Frederic</t>
  </si>
  <si>
    <t>Marc</t>
  </si>
  <si>
    <t>Eric</t>
  </si>
  <si>
    <t>MARCHAIS</t>
  </si>
  <si>
    <t>Franck</t>
  </si>
  <si>
    <t>Michel</t>
  </si>
  <si>
    <t>NOEL</t>
  </si>
  <si>
    <t>Bernard</t>
  </si>
  <si>
    <t>PICARD</t>
  </si>
  <si>
    <t>Stéphane</t>
  </si>
  <si>
    <t>ROBINEAU</t>
  </si>
  <si>
    <t>Pascal</t>
  </si>
  <si>
    <t>Alexandre</t>
  </si>
  <si>
    <t>SAULNIER</t>
  </si>
  <si>
    <t>THOMAS</t>
  </si>
  <si>
    <t>SAVARY</t>
  </si>
  <si>
    <t>Alain</t>
  </si>
  <si>
    <t>HUTEAU</t>
  </si>
  <si>
    <t>GRELET</t>
  </si>
  <si>
    <t>Nicolas</t>
  </si>
  <si>
    <t>Christine</t>
  </si>
  <si>
    <t>BODET</t>
  </si>
  <si>
    <t>BOUILLET</t>
  </si>
  <si>
    <t>Johann</t>
  </si>
  <si>
    <t>Julien</t>
  </si>
  <si>
    <t>ROINSARD</t>
  </si>
  <si>
    <t>BOURGUIGNON</t>
  </si>
  <si>
    <t>MOREAU</t>
  </si>
  <si>
    <t>Ludovic</t>
  </si>
  <si>
    <t>Sylvie</t>
  </si>
  <si>
    <t>LEGRAND</t>
  </si>
  <si>
    <t>MORIN</t>
  </si>
  <si>
    <t>KACZOROWSKI</t>
  </si>
  <si>
    <t>GRATON</t>
  </si>
  <si>
    <t>Sophie</t>
  </si>
  <si>
    <t>GOURMAUD</t>
  </si>
  <si>
    <t>Sonia</t>
  </si>
  <si>
    <t>ROCHEREAU</t>
  </si>
  <si>
    <t>LINO</t>
  </si>
  <si>
    <t>CHEVALIER</t>
  </si>
  <si>
    <t>PINEAU</t>
  </si>
  <si>
    <t>MARQUES</t>
  </si>
  <si>
    <t>EPREUVE DES 24 HEURES</t>
  </si>
  <si>
    <t>Heure Début</t>
  </si>
  <si>
    <t>Heure Fin</t>
  </si>
  <si>
    <t>02 40 80 48 47</t>
  </si>
  <si>
    <t>Jérémie</t>
  </si>
  <si>
    <t>06 11 97 90 37</t>
  </si>
  <si>
    <t>06 74 48 15 02</t>
  </si>
  <si>
    <t>06 14 80 29 62</t>
  </si>
  <si>
    <t>BUREAU</t>
  </si>
  <si>
    <t>06 63 05 24 94</t>
  </si>
  <si>
    <t>06 01 75 00 34</t>
  </si>
  <si>
    <t>06 43 07 92 65</t>
  </si>
  <si>
    <t>06 52 42 99 14</t>
  </si>
  <si>
    <t>06 88 61 07 39</t>
  </si>
  <si>
    <t>06 80 55 52 42</t>
  </si>
  <si>
    <t>GENIN</t>
  </si>
  <si>
    <t>François</t>
  </si>
  <si>
    <t>06 22 70 05 69</t>
  </si>
  <si>
    <t>Jérôme</t>
  </si>
  <si>
    <t>06 32 70 66 43</t>
  </si>
  <si>
    <t>06 64 09 77 57</t>
  </si>
  <si>
    <t>Raphaël</t>
  </si>
  <si>
    <t>06 01 97 84 68</t>
  </si>
  <si>
    <t>Rémy</t>
  </si>
  <si>
    <t>07 68 95 24 86</t>
  </si>
  <si>
    <t>07 70 35 98 84</t>
  </si>
  <si>
    <t>06 08 24 18 87</t>
  </si>
  <si>
    <t>06 21 86 83 02</t>
  </si>
  <si>
    <t>LOISEAU</t>
  </si>
  <si>
    <t>Florian</t>
  </si>
  <si>
    <t>06 78 38 08 28</t>
  </si>
  <si>
    <t>06 71 10 24 16</t>
  </si>
  <si>
    <t>MASSON</t>
  </si>
  <si>
    <t>Sylvain</t>
  </si>
  <si>
    <t>06 76 63 46 68</t>
  </si>
  <si>
    <t>06 73 16 16 06</t>
  </si>
  <si>
    <t>06 88 40 15 24</t>
  </si>
  <si>
    <t>06 52 72 27 75</t>
  </si>
  <si>
    <t>06 18 69 09 48</t>
  </si>
  <si>
    <t>Jean-Pierre</t>
  </si>
  <si>
    <t>06 44 00 85 29</t>
  </si>
  <si>
    <t>Thomas</t>
  </si>
  <si>
    <t>PROTOIS-MENU</t>
  </si>
  <si>
    <t>06 27 15 60 65</t>
  </si>
  <si>
    <t>06 21 53 04 43</t>
  </si>
  <si>
    <t>06 78 53 07 29</t>
  </si>
  <si>
    <t>07 88 19 71 52</t>
  </si>
  <si>
    <t>SAINT-BLANQUET</t>
  </si>
  <si>
    <t>06 61 47 49 32</t>
  </si>
  <si>
    <t>Sébastien</t>
  </si>
  <si>
    <t>07 71 04 98 76</t>
  </si>
  <si>
    <t>06 20 36 14 44</t>
  </si>
  <si>
    <t>LENORMAND</t>
  </si>
  <si>
    <t xml:space="preserve">DUPE </t>
  </si>
  <si>
    <t>Isabelle</t>
  </si>
  <si>
    <t>06 73 77 34 17</t>
  </si>
  <si>
    <t>EM</t>
  </si>
  <si>
    <t>M</t>
  </si>
  <si>
    <t xml:space="preserve">Montage </t>
  </si>
  <si>
    <t>PC</t>
  </si>
  <si>
    <t>Gestion informatique du tournoi en lien avec les Juges-Arbitres (feuilles de match, règlement, résultats…)</t>
  </si>
  <si>
    <t>Bar Intérieur</t>
  </si>
  <si>
    <t>BI</t>
  </si>
  <si>
    <t>Bar Extérieur</t>
  </si>
  <si>
    <t>BE</t>
  </si>
  <si>
    <t>Stand Galettes</t>
  </si>
  <si>
    <t>Stand Moules-Frites</t>
  </si>
  <si>
    <t>Stand Accueil Moules-Frites</t>
  </si>
  <si>
    <t>MF</t>
  </si>
  <si>
    <t>AMF</t>
  </si>
  <si>
    <t>F</t>
  </si>
  <si>
    <t>G</t>
  </si>
  <si>
    <t>VH</t>
  </si>
  <si>
    <t>Vin d'Honneur</t>
  </si>
  <si>
    <t>SO</t>
  </si>
  <si>
    <t>Soupe à l'Oignon</t>
  </si>
  <si>
    <t>Petit Dèj'</t>
  </si>
  <si>
    <t>Tombola</t>
  </si>
  <si>
    <t>Soutien</t>
  </si>
  <si>
    <t>Démontage</t>
  </si>
  <si>
    <t>T</t>
  </si>
  <si>
    <t>D</t>
  </si>
  <si>
    <t>+</t>
  </si>
  <si>
    <t>Préparer et servir la Popote</t>
  </si>
  <si>
    <t>Entretien/Ménage</t>
  </si>
  <si>
    <t>PD</t>
  </si>
  <si>
    <t>Accueil Moules-Frites</t>
  </si>
  <si>
    <t>Laurie</t>
  </si>
  <si>
    <t>Colette</t>
  </si>
  <si>
    <t>FADET</t>
  </si>
  <si>
    <t>Catherine</t>
  </si>
  <si>
    <t>OGER</t>
  </si>
  <si>
    <t>Valérie</t>
  </si>
  <si>
    <t>Yohann</t>
  </si>
  <si>
    <t>Nathalie</t>
  </si>
  <si>
    <t>José-Luis</t>
  </si>
  <si>
    <t>06 84 29 14 09</t>
  </si>
  <si>
    <t>Bénédicte</t>
  </si>
  <si>
    <t>06 85 39 24 24</t>
  </si>
  <si>
    <t>06 38 78 41 31</t>
  </si>
  <si>
    <t>Stand Frites/Grillades</t>
  </si>
  <si>
    <t>Vendre des tickets aux joueurs/spectateurs présents (par binômes d'enfants, dont 1 grand)</t>
  </si>
  <si>
    <t>Nadja</t>
  </si>
  <si>
    <t>Carla</t>
  </si>
  <si>
    <t>Katy</t>
  </si>
  <si>
    <t>06 20 74 34 06</t>
  </si>
  <si>
    <t>06 52 12 84 83</t>
  </si>
  <si>
    <t>Marie-Cécile</t>
  </si>
  <si>
    <t>Clément</t>
  </si>
  <si>
    <t>Gérald</t>
  </si>
  <si>
    <t>Loïc</t>
  </si>
  <si>
    <t>LEGENDE :</t>
  </si>
  <si>
    <t>Servir un bon Benco, et ça repart ! (ou pas…)</t>
  </si>
  <si>
    <t>MACE</t>
  </si>
  <si>
    <t>06 62 74 73 49</t>
  </si>
  <si>
    <t>Yvan</t>
  </si>
  <si>
    <t>06 32 02 98 49</t>
  </si>
  <si>
    <t>PAGEAU</t>
  </si>
  <si>
    <t>Fabien</t>
  </si>
  <si>
    <t>07 83 65 75 99</t>
  </si>
  <si>
    <t>Maxence</t>
  </si>
  <si>
    <t>Baptiste</t>
  </si>
  <si>
    <t>ROY</t>
  </si>
  <si>
    <t>Bastien</t>
  </si>
  <si>
    <t>06 98 73 86 29</t>
  </si>
  <si>
    <t>TRIPOTEAU</t>
  </si>
  <si>
    <t>06 13 04 32 78</t>
  </si>
  <si>
    <t>07 71 70 51 23</t>
  </si>
  <si>
    <t>07 86 94 66 01</t>
  </si>
  <si>
    <t>Maman Maëlys</t>
  </si>
  <si>
    <t>Papa Maëlys</t>
  </si>
  <si>
    <t>CHATELIER</t>
  </si>
  <si>
    <t>Frédéric</t>
  </si>
  <si>
    <t>Corinne</t>
  </si>
  <si>
    <t>Maintenir les espaces nikel (douches, toilettes, poubelles, détritus… ) en intérieur ET extérieur</t>
  </si>
  <si>
    <t>Spécificité 2019 (travaux salle) : sera installé cette année sous barnum galettes . Servir restauration + bar / Gérer les stocks</t>
  </si>
  <si>
    <t>Eviter la déshydratation du client.. +   Gérer les stocks de liquide</t>
  </si>
  <si>
    <t>Servir Frites/Grillades/Sandwichs</t>
  </si>
  <si>
    <t>Démonter tables ping, séparations, stands, barnums, podium, retour matériel. TOUT DOIT ETRE TERMINE LE DIMANCHE SOIR</t>
  </si>
  <si>
    <t>Pendant la soirée moules/frites : débarrassage des tables + poubelles etc. En fin de service :  LAVAGE DE TOUS LES PLATEAUX, A ENTREPOSER EN SALLE P'TITS DEJ</t>
  </si>
  <si>
    <t>Aller chercher matériel,montage barnums, stands, bars, tables ping, séparations, (le dimanche 14h00 : podium)..</t>
  </si>
  <si>
    <t>NOTES IMPORTANTES A LIRE PAR LES BENEVOLES :</t>
  </si>
  <si>
    <t>1.</t>
  </si>
  <si>
    <t>En cas de "coup de bourre" sur votre stand: Demandez de l'aide</t>
  </si>
  <si>
    <t>Elles sont là pour vous venir en aide</t>
  </si>
  <si>
    <t>2.</t>
  </si>
  <si>
    <t>En cas de "coup de mou" sur votre stand: Proposez votre aide</t>
  </si>
  <si>
    <t>3.</t>
  </si>
  <si>
    <t>Caisses de trésorerie:</t>
  </si>
  <si>
    <t>Le relevé des caisses sera assuré par : Steph PROTOIS-MENU, François THOMAS et Stéphane ROBINEAU.</t>
  </si>
  <si>
    <t>4.</t>
  </si>
  <si>
    <t xml:space="preserve">Demander du renfort aux personnes qui sont en équipe Soutien </t>
  </si>
  <si>
    <t>Retrait du T-shirt Bénévole des 24H 2019:</t>
  </si>
  <si>
    <r>
      <t>MERCI A TOUTES ET TOUS, PRENONS DU PLAISIR ET FAISONS DE CETTE 31</t>
    </r>
    <r>
      <rPr>
        <b/>
        <vertAlign val="superscript"/>
        <sz val="22"/>
        <color rgb="FFFF0000"/>
        <rFont val="Calibri"/>
        <family val="2"/>
        <scheme val="minor"/>
      </rPr>
      <t>ème</t>
    </r>
    <r>
      <rPr>
        <b/>
        <sz val="22"/>
        <color rgb="FFFF0000"/>
        <rFont val="Calibri"/>
        <family val="2"/>
        <scheme val="minor"/>
      </rPr>
      <t xml:space="preserve"> EDITION UNE BELLE REUSSITE !!</t>
    </r>
  </si>
  <si>
    <t xml:space="preserve">Si l'activité est calme, profitez-en pour faire un break, et proposer votre aide aux autres Bénévoles </t>
  </si>
  <si>
    <t>autour de vous, qui eux, en ont peut-être besoin.</t>
  </si>
  <si>
    <r>
      <t xml:space="preserve">Les personnes affectées à des stands pourvus d'une </t>
    </r>
    <r>
      <rPr>
        <b/>
        <sz val="12"/>
        <color theme="1"/>
        <rFont val="Calibri"/>
        <family val="2"/>
        <scheme val="minor"/>
      </rPr>
      <t>caisse de trésorerie</t>
    </r>
    <r>
      <rPr>
        <sz val="12"/>
        <color theme="1"/>
        <rFont val="Calibri"/>
        <family val="2"/>
        <scheme val="minor"/>
      </rPr>
      <t xml:space="preserve"> sont priées, en cas de pause pipi ou autres… </t>
    </r>
  </si>
  <si>
    <r>
      <t xml:space="preserve">de s'organiser avec leurs  binôme/collègues de stand afin que celle-ci </t>
    </r>
    <r>
      <rPr>
        <b/>
        <sz val="12"/>
        <color theme="1"/>
        <rFont val="Calibri"/>
        <family val="2"/>
        <scheme val="minor"/>
      </rPr>
      <t>ne soit jamais laissée sans surveillance</t>
    </r>
  </si>
  <si>
    <t xml:space="preserve">Prendre votre taille deT-shirt directement dans le carton. Et cocher/signer la case en bout de votre </t>
  </si>
  <si>
    <t>NOM (=preuve que vous l'avez bien retiré).</t>
  </si>
  <si>
    <t>Garnir et Servir Galettes</t>
  </si>
  <si>
    <t>Servir les "Officiels/sponsors" (dans salle polyvalente) : Service et gestion des stocks (solide et liquide)</t>
  </si>
  <si>
    <t>Accueillir les réservations, les ponctuels, encaisser et remettre tickets repas</t>
  </si>
  <si>
    <t>Servir Formule Moules-Frites/Dessert</t>
  </si>
  <si>
    <t>Equipe des "Supers Bénévoles", prêts à renforcer ou dépanner sur n'importe quel poste… Prévoir 4 personnes le samedi aprèm pour montage tables salle p'tits dèj</t>
  </si>
  <si>
    <t>24 HEURES DE TENNIS DE TABLE - Le Pallet - 11 &amp; 12 Juin 2022 - PLANNING GENERAL (affectations)</t>
  </si>
  <si>
    <t>Vendredi 10/06</t>
  </si>
  <si>
    <t>Samedi 11/06</t>
  </si>
  <si>
    <t>Dimanche 12/06</t>
  </si>
  <si>
    <t>Lundi 13/06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</si>
</sst>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2"/>
      <color rgb="FFFF66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22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lightUp">
        <bgColor theme="5" tint="0.39997558519241921"/>
      </patternFill>
    </fill>
    <fill>
      <patternFill patternType="solid">
        <fgColor rgb="FF00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gray0625"/>
    </fill>
    <fill>
      <patternFill patternType="solid">
        <fgColor theme="9" tint="-0.499984740745262"/>
        <bgColor indexed="64"/>
      </patternFill>
    </fill>
    <fill>
      <patternFill patternType="solid">
        <fgColor rgb="FF0000FF"/>
        <bgColor indexed="64"/>
      </patternFill>
    </fill>
    <fill>
      <patternFill patternType="gray0625"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lightUp">
        <bgColor theme="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0" xfId="0" applyFont="1"/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0" fontId="9" fillId="18" borderId="4" xfId="0" applyFont="1" applyFill="1" applyBorder="1" applyAlignment="1">
      <alignment vertical="center" wrapText="1"/>
    </xf>
    <xf numFmtId="0" fontId="8" fillId="19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49" fontId="10" fillId="0" borderId="1" xfId="0" quotePrefix="1" applyNumberFormat="1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0" fillId="2" borderId="0" xfId="0" applyFill="1"/>
    <xf numFmtId="0" fontId="6" fillId="13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8" fillId="15" borderId="1" xfId="0" applyFont="1" applyFill="1" applyBorder="1" applyAlignment="1">
      <alignment horizontal="left" vertical="center"/>
    </xf>
    <xf numFmtId="0" fontId="9" fillId="16" borderId="1" xfId="0" applyFont="1" applyFill="1" applyBorder="1" applyAlignment="1">
      <alignment vertical="center" wrapText="1"/>
    </xf>
    <xf numFmtId="0" fontId="9" fillId="18" borderId="1" xfId="0" applyFont="1" applyFill="1" applyBorder="1" applyAlignment="1">
      <alignment vertical="center" wrapText="1"/>
    </xf>
    <xf numFmtId="0" fontId="8" fillId="11" borderId="1" xfId="0" applyFont="1" applyFill="1" applyBorder="1" applyAlignment="1">
      <alignment vertical="center" wrapText="1"/>
    </xf>
    <xf numFmtId="0" fontId="8" fillId="19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6" fillId="13" borderId="2" xfId="0" applyFont="1" applyFill="1" applyBorder="1" applyAlignment="1">
      <alignment horizontal="left" vertical="center"/>
    </xf>
    <xf numFmtId="0" fontId="6" fillId="14" borderId="2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/>
    </xf>
    <xf numFmtId="0" fontId="8" fillId="15" borderId="2" xfId="0" applyFont="1" applyFill="1" applyBorder="1" applyAlignment="1">
      <alignment horizontal="left" vertical="center"/>
    </xf>
    <xf numFmtId="0" fontId="9" fillId="16" borderId="2" xfId="0" applyFont="1" applyFill="1" applyBorder="1" applyAlignment="1">
      <alignment vertical="center" wrapText="1"/>
    </xf>
    <xf numFmtId="0" fontId="9" fillId="18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19" borderId="2" xfId="0" applyFont="1" applyFill="1" applyBorder="1" applyAlignment="1">
      <alignment vertical="center" wrapText="1"/>
    </xf>
    <xf numFmtId="0" fontId="0" fillId="0" borderId="4" xfId="0" applyBorder="1"/>
    <xf numFmtId="0" fontId="0" fillId="0" borderId="2" xfId="0" applyBorder="1"/>
    <xf numFmtId="0" fontId="0" fillId="2" borderId="10" xfId="0" applyFill="1" applyBorder="1"/>
    <xf numFmtId="0" fontId="6" fillId="13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9" fillId="18" borderId="1" xfId="0" applyFont="1" applyFill="1" applyBorder="1" applyAlignment="1">
      <alignment horizontal="center" vertical="center" wrapText="1"/>
    </xf>
    <xf numFmtId="0" fontId="0" fillId="21" borderId="1" xfId="0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1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2" fillId="12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center" wrapText="1"/>
    </xf>
    <xf numFmtId="0" fontId="12" fillId="10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8" fillId="11" borderId="2" xfId="0" applyFont="1" applyFill="1" applyBorder="1" applyAlignment="1">
      <alignment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0" fillId="0" borderId="3" xfId="0" applyBorder="1"/>
    <xf numFmtId="0" fontId="0" fillId="2" borderId="3" xfId="0" applyFill="1" applyBorder="1"/>
    <xf numFmtId="0" fontId="13" fillId="0" borderId="0" xfId="0" applyFont="1" applyAlignment="1">
      <alignment horizontal="right"/>
    </xf>
    <xf numFmtId="14" fontId="13" fillId="0" borderId="0" xfId="0" applyNumberFormat="1" applyFont="1" applyAlignment="1">
      <alignment horizontal="left"/>
    </xf>
    <xf numFmtId="0" fontId="8" fillId="20" borderId="1" xfId="0" applyFont="1" applyFill="1" applyBorder="1" applyAlignment="1">
      <alignment horizontal="left" vertical="center"/>
    </xf>
    <xf numFmtId="0" fontId="8" fillId="20" borderId="1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15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8" fillId="20" borderId="2" xfId="0" applyFont="1" applyFill="1" applyBorder="1"/>
    <xf numFmtId="0" fontId="11" fillId="20" borderId="1" xfId="0" applyFont="1" applyFill="1" applyBorder="1" applyAlignment="1">
      <alignment horizontal="center" vertical="center"/>
    </xf>
    <xf numFmtId="0" fontId="8" fillId="17" borderId="2" xfId="0" applyFont="1" applyFill="1" applyBorder="1" applyAlignment="1">
      <alignment horizontal="left" vertical="center" wrapText="1"/>
    </xf>
    <xf numFmtId="0" fontId="11" fillId="17" borderId="1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vertical="center" wrapText="1"/>
    </xf>
    <xf numFmtId="0" fontId="3" fillId="13" borderId="4" xfId="0" applyFont="1" applyFill="1" applyBorder="1"/>
    <xf numFmtId="0" fontId="3" fillId="14" borderId="4" xfId="0" applyFont="1" applyFill="1" applyBorder="1"/>
    <xf numFmtId="0" fontId="3" fillId="6" borderId="4" xfId="0" applyFont="1" applyFill="1" applyBorder="1"/>
    <xf numFmtId="0" fontId="15" fillId="15" borderId="4" xfId="0" applyFont="1" applyFill="1" applyBorder="1"/>
    <xf numFmtId="0" fontId="3" fillId="4" borderId="4" xfId="0" applyFont="1" applyFill="1" applyBorder="1"/>
    <xf numFmtId="0" fontId="3" fillId="16" borderId="4" xfId="0" applyFont="1" applyFill="1" applyBorder="1"/>
    <xf numFmtId="0" fontId="15" fillId="17" borderId="4" xfId="0" applyFont="1" applyFill="1" applyBorder="1"/>
    <xf numFmtId="0" fontId="3" fillId="11" borderId="4" xfId="0" applyFont="1" applyFill="1" applyBorder="1"/>
    <xf numFmtId="0" fontId="3" fillId="19" borderId="4" xfId="0" applyFont="1" applyFill="1" applyBorder="1"/>
    <xf numFmtId="0" fontId="15" fillId="20" borderId="4" xfId="0" applyFont="1" applyFill="1" applyBorder="1"/>
    <xf numFmtId="0" fontId="15" fillId="8" borderId="4" xfId="0" applyFont="1" applyFill="1" applyBorder="1"/>
    <xf numFmtId="0" fontId="3" fillId="0" borderId="4" xfId="0" applyFont="1" applyBorder="1"/>
    <xf numFmtId="0" fontId="12" fillId="0" borderId="1" xfId="0" applyFont="1" applyBorder="1" applyAlignment="1">
      <alignment horizontal="center" vertical="center" wrapText="1"/>
    </xf>
    <xf numFmtId="0" fontId="17" fillId="0" borderId="0" xfId="0" applyFont="1"/>
    <xf numFmtId="0" fontId="18" fillId="11" borderId="1" xfId="0" applyFont="1" applyFill="1" applyBorder="1" applyAlignment="1">
      <alignment horizontal="center" vertical="center"/>
    </xf>
    <xf numFmtId="0" fontId="0" fillId="0" borderId="13" xfId="0" applyBorder="1"/>
    <xf numFmtId="0" fontId="0" fillId="3" borderId="14" xfId="0" applyFill="1" applyBorder="1" applyAlignment="1">
      <alignment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left" vertical="center"/>
    </xf>
    <xf numFmtId="0" fontId="15" fillId="7" borderId="17" xfId="0" applyFont="1" applyFill="1" applyBorder="1"/>
    <xf numFmtId="0" fontId="0" fillId="5" borderId="18" xfId="0" applyFill="1" applyBorder="1"/>
    <xf numFmtId="0" fontId="0" fillId="5" borderId="19" xfId="0" applyFill="1" applyBorder="1"/>
    <xf numFmtId="0" fontId="2" fillId="5" borderId="18" xfId="0" applyFont="1" applyFill="1" applyBorder="1"/>
    <xf numFmtId="0" fontId="13" fillId="5" borderId="18" xfId="0" applyFont="1" applyFill="1" applyBorder="1" applyAlignment="1">
      <alignment vertical="center"/>
    </xf>
    <xf numFmtId="0" fontId="0" fillId="5" borderId="12" xfId="0" applyFill="1" applyBorder="1"/>
    <xf numFmtId="0" fontId="13" fillId="0" borderId="0" xfId="0" applyFont="1"/>
    <xf numFmtId="0" fontId="6" fillId="4" borderId="1" xfId="0" applyFont="1" applyFill="1" applyBorder="1" applyAlignment="1">
      <alignment vertical="center"/>
    </xf>
    <xf numFmtId="0" fontId="18" fillId="11" borderId="1" xfId="0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left"/>
    </xf>
    <xf numFmtId="0" fontId="12" fillId="0" borderId="16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6" xfId="0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quotePrefix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/>
    </xf>
    <xf numFmtId="0" fontId="12" fillId="0" borderId="1" xfId="0" applyFont="1" applyFill="1" applyBorder="1" applyAlignment="1">
      <alignment vertical="center" wrapText="1"/>
    </xf>
    <xf numFmtId="0" fontId="3" fillId="10" borderId="1" xfId="0" applyFont="1" applyFill="1" applyBorder="1"/>
    <xf numFmtId="0" fontId="0" fillId="9" borderId="1" xfId="0" applyFill="1" applyBorder="1" applyAlignment="1">
      <alignment vertical="center"/>
    </xf>
    <xf numFmtId="0" fontId="3" fillId="10" borderId="4" xfId="0" applyFont="1" applyFill="1" applyBorder="1"/>
    <xf numFmtId="0" fontId="11" fillId="7" borderId="1" xfId="0" applyFont="1" applyFill="1" applyBorder="1" applyAlignment="1">
      <alignment horizontal="center" vertical="center"/>
    </xf>
    <xf numFmtId="0" fontId="22" fillId="0" borderId="0" xfId="0" applyFont="1"/>
    <xf numFmtId="0" fontId="0" fillId="9" borderId="1" xfId="0" applyFill="1" applyBorder="1"/>
    <xf numFmtId="0" fontId="2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4" fontId="13" fillId="0" borderId="0" xfId="0" applyNumberFormat="1" applyFont="1" applyFill="1" applyAlignment="1">
      <alignment horizontal="left"/>
    </xf>
    <xf numFmtId="0" fontId="12" fillId="0" borderId="0" xfId="0" applyFont="1" applyAlignment="1"/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2" fillId="0" borderId="1" xfId="0" applyFont="1" applyFill="1" applyBorder="1" applyAlignment="1">
      <alignment vertical="center"/>
    </xf>
    <xf numFmtId="0" fontId="0" fillId="2" borderId="15" xfId="0" applyFill="1" applyBorder="1"/>
    <xf numFmtId="0" fontId="0" fillId="2" borderId="9" xfId="0" applyFill="1" applyBorder="1"/>
    <xf numFmtId="0" fontId="0" fillId="2" borderId="8" xfId="0" applyFill="1" applyBorder="1"/>
    <xf numFmtId="0" fontId="12" fillId="22" borderId="1" xfId="0" applyFont="1" applyFill="1" applyBorder="1" applyAlignment="1">
      <alignment vertical="center" wrapText="1"/>
    </xf>
    <xf numFmtId="0" fontId="12" fillId="2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2" fillId="2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2" borderId="1" xfId="0" applyFont="1" applyFill="1" applyBorder="1"/>
    <xf numFmtId="0" fontId="12" fillId="22" borderId="1" xfId="0" applyFont="1" applyFill="1" applyBorder="1" applyAlignment="1">
      <alignment vertical="center"/>
    </xf>
    <xf numFmtId="0" fontId="12" fillId="12" borderId="1" xfId="0" applyFont="1" applyFill="1" applyBorder="1" applyAlignment="1">
      <alignment vertical="center" wrapText="1"/>
    </xf>
    <xf numFmtId="0" fontId="0" fillId="0" borderId="0" xfId="0" applyBorder="1" applyAlignment="1">
      <alignment horizontal="left"/>
    </xf>
    <xf numFmtId="0" fontId="13" fillId="0" borderId="0" xfId="0" applyFont="1" applyAlignment="1">
      <alignment horizontal="left"/>
    </xf>
    <xf numFmtId="0" fontId="20" fillId="0" borderId="0" xfId="0" applyFont="1"/>
    <xf numFmtId="0" fontId="7" fillId="0" borderId="0" xfId="0" applyFont="1"/>
    <xf numFmtId="0" fontId="14" fillId="0" borderId="0" xfId="0" applyFont="1"/>
    <xf numFmtId="0" fontId="24" fillId="0" borderId="0" xfId="0" applyFont="1"/>
    <xf numFmtId="0" fontId="19" fillId="0" borderId="0" xfId="0" applyFont="1" applyAlignment="1">
      <alignment horizontal="center" vertical="center"/>
    </xf>
    <xf numFmtId="0" fontId="23" fillId="4" borderId="20" xfId="0" applyFont="1" applyFill="1" applyBorder="1" applyAlignment="1">
      <alignment horizontal="center" vertical="center"/>
    </xf>
    <xf numFmtId="0" fontId="23" fillId="4" borderId="21" xfId="0" applyFont="1" applyFill="1" applyBorder="1" applyAlignment="1">
      <alignment horizontal="center" vertical="center"/>
    </xf>
    <xf numFmtId="0" fontId="23" fillId="4" borderId="22" xfId="0" applyFont="1" applyFill="1" applyBorder="1" applyAlignment="1">
      <alignment horizontal="center" vertical="center"/>
    </xf>
    <xf numFmtId="0" fontId="23" fillId="4" borderId="23" xfId="0" applyFont="1" applyFill="1" applyBorder="1" applyAlignment="1">
      <alignment horizontal="center" vertical="center"/>
    </xf>
    <xf numFmtId="0" fontId="23" fillId="4" borderId="24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0" fillId="23" borderId="1" xfId="0" applyFill="1" applyBorder="1"/>
    <xf numFmtId="0" fontId="3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0" fillId="12" borderId="0" xfId="0" applyFill="1"/>
    <xf numFmtId="49" fontId="10" fillId="12" borderId="1" xfId="0" quotePrefix="1" applyNumberFormat="1" applyFont="1" applyFill="1" applyBorder="1" applyAlignment="1">
      <alignment horizontal="center" vertical="center"/>
    </xf>
    <xf numFmtId="49" fontId="10" fillId="12" borderId="2" xfId="0" quotePrefix="1" applyNumberFormat="1" applyFont="1" applyFill="1" applyBorder="1" applyAlignment="1">
      <alignment horizontal="center" vertical="center"/>
    </xf>
    <xf numFmtId="49" fontId="10" fillId="12" borderId="6" xfId="0" quotePrefix="1" applyNumberFormat="1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12" borderId="6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6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/>
    </xf>
    <xf numFmtId="0" fontId="9" fillId="21" borderId="1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49" fontId="10" fillId="12" borderId="4" xfId="0" quotePrefix="1" applyNumberFormat="1" applyFont="1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0000FF"/>
      <color rgb="FFFF6600"/>
      <color rgb="FFCC0099"/>
      <color rgb="FFCCFF99"/>
      <color rgb="FFFF9900"/>
      <color rgb="FFFFCC66"/>
      <color rgb="FF336600"/>
      <color rgb="FFFF00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38099</xdr:rowOff>
    </xdr:from>
    <xdr:to>
      <xdr:col>2</xdr:col>
      <xdr:colOff>977900</xdr:colOff>
      <xdr:row>6</xdr:row>
      <xdr:rowOff>125976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14C78E5B-6CF5-4552-B549-A51F96795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2100" y="38099"/>
          <a:ext cx="2641600" cy="1929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CB121"/>
  <sheetViews>
    <sheetView tabSelected="1" zoomScale="75" zoomScaleNormal="75" workbookViewId="0">
      <pane xSplit="3" ySplit="10" topLeftCell="D11" activePane="bottomRight" state="frozen"/>
      <selection pane="topRight" activeCell="C1" sqref="C1"/>
      <selection pane="bottomLeft" activeCell="A7" sqref="A7"/>
      <selection pane="bottomRight" activeCell="AO20" sqref="AO20"/>
    </sheetView>
  </sheetViews>
  <sheetFormatPr baseColWidth="10" defaultRowHeight="14.4"/>
  <cols>
    <col min="1" max="1" width="5.88671875" customWidth="1"/>
    <col min="2" max="2" width="23.44140625" customWidth="1"/>
    <col min="3" max="3" width="17.33203125" customWidth="1"/>
    <col min="4" max="4" width="15" customWidth="1"/>
    <col min="5" max="19" width="3.44140625" customWidth="1"/>
    <col min="20" max="20" width="1.5546875" customWidth="1"/>
    <col min="21" max="36" width="3.44140625" customWidth="1"/>
    <col min="37" max="37" width="1.5546875" customWidth="1"/>
    <col min="38" max="59" width="3.44140625" customWidth="1"/>
    <col min="60" max="60" width="1.5546875" customWidth="1"/>
    <col min="61" max="70" width="3.44140625" customWidth="1"/>
    <col min="71" max="71" width="11.44140625" style="5"/>
  </cols>
  <sheetData>
    <row r="3" spans="1:71" ht="33.6">
      <c r="G3" s="117" t="s">
        <v>219</v>
      </c>
      <c r="O3" s="3"/>
      <c r="AB3" s="6"/>
      <c r="AF3" s="3"/>
      <c r="BE3" s="3"/>
    </row>
    <row r="4" spans="1:71" ht="33" customHeight="1">
      <c r="B4" s="142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</row>
    <row r="5" spans="1:71" ht="24" customHeight="1">
      <c r="B5" s="139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</row>
    <row r="6" spans="1:71" ht="24" thickBot="1">
      <c r="B6" s="137"/>
      <c r="O6" s="3"/>
      <c r="AB6" s="6"/>
      <c r="AF6" s="3"/>
      <c r="BE6" s="3"/>
    </row>
    <row r="7" spans="1:71" ht="21.6" thickTop="1">
      <c r="B7" s="72"/>
      <c r="C7" s="141"/>
      <c r="D7" s="73"/>
      <c r="O7" s="3"/>
      <c r="AB7" s="110"/>
      <c r="AC7" s="109"/>
      <c r="AD7" s="109"/>
      <c r="AE7" s="109"/>
      <c r="AF7" s="111"/>
      <c r="AG7" s="109"/>
      <c r="AH7" s="109"/>
      <c r="AI7" s="109"/>
      <c r="AJ7" s="112" t="s">
        <v>54</v>
      </c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13"/>
      <c r="BA7" s="104"/>
      <c r="BE7" s="3"/>
    </row>
    <row r="8" spans="1:71" s="9" customFormat="1">
      <c r="E8" s="10"/>
      <c r="F8" s="11"/>
      <c r="G8" s="11"/>
      <c r="H8" s="11"/>
      <c r="I8" s="11"/>
      <c r="J8" s="16" t="s">
        <v>220</v>
      </c>
      <c r="K8" s="11"/>
      <c r="L8" s="11"/>
      <c r="M8" s="11"/>
      <c r="N8" s="11"/>
      <c r="O8" s="11"/>
      <c r="P8" s="11"/>
      <c r="Q8" s="11"/>
      <c r="R8" s="11"/>
      <c r="S8" s="12"/>
      <c r="T8" s="15"/>
      <c r="U8" s="10"/>
      <c r="V8" s="11"/>
      <c r="W8" s="11"/>
      <c r="X8" s="11"/>
      <c r="Y8" s="11"/>
      <c r="Z8" s="11"/>
      <c r="AA8" s="16" t="s">
        <v>221</v>
      </c>
      <c r="AB8" s="13"/>
      <c r="AC8" s="11"/>
      <c r="AD8" s="11"/>
      <c r="AE8" s="11"/>
      <c r="AF8" s="11"/>
      <c r="AG8" s="11"/>
      <c r="AH8" s="11"/>
      <c r="AI8" s="11"/>
      <c r="AJ8" s="12"/>
      <c r="AK8" s="17"/>
      <c r="AL8" s="10"/>
      <c r="AM8" s="11"/>
      <c r="AN8" s="11"/>
      <c r="AO8" s="11"/>
      <c r="AP8" s="11"/>
      <c r="AQ8" s="11"/>
      <c r="AR8" s="11"/>
      <c r="AS8" s="11"/>
      <c r="AT8" s="11"/>
      <c r="AU8" s="16" t="s">
        <v>222</v>
      </c>
      <c r="AV8" s="11"/>
      <c r="AW8" s="11"/>
      <c r="AX8" s="11"/>
      <c r="AY8" s="11"/>
      <c r="AZ8" s="105"/>
      <c r="BA8" s="11"/>
      <c r="BB8" s="11"/>
      <c r="BC8" s="11"/>
      <c r="BD8" s="11"/>
      <c r="BE8" s="11"/>
      <c r="BF8" s="11"/>
      <c r="BG8" s="11"/>
      <c r="BH8" s="15"/>
      <c r="BI8" s="10"/>
      <c r="BJ8" s="11"/>
      <c r="BK8" s="11"/>
      <c r="BL8" s="11"/>
      <c r="BM8" s="16" t="s">
        <v>223</v>
      </c>
      <c r="BN8" s="11"/>
      <c r="BO8" s="11"/>
      <c r="BP8" s="11"/>
      <c r="BQ8" s="11"/>
      <c r="BR8" s="12"/>
      <c r="BS8" s="14"/>
    </row>
    <row r="9" spans="1:71">
      <c r="A9" s="48"/>
      <c r="B9" s="70"/>
      <c r="C9" s="70" t="s">
        <v>55</v>
      </c>
      <c r="D9" s="47"/>
      <c r="E9" s="1">
        <v>9</v>
      </c>
      <c r="F9" s="2">
        <v>10</v>
      </c>
      <c r="G9" s="1">
        <v>11</v>
      </c>
      <c r="H9" s="2">
        <v>12</v>
      </c>
      <c r="I9" s="1">
        <v>13</v>
      </c>
      <c r="J9" s="2">
        <v>14</v>
      </c>
      <c r="K9" s="1">
        <v>15</v>
      </c>
      <c r="L9" s="2">
        <v>16</v>
      </c>
      <c r="M9" s="1">
        <v>17</v>
      </c>
      <c r="N9" s="2">
        <v>18</v>
      </c>
      <c r="O9" s="1">
        <v>19</v>
      </c>
      <c r="P9" s="2">
        <v>20</v>
      </c>
      <c r="Q9" s="1">
        <v>21</v>
      </c>
      <c r="R9" s="2">
        <v>22</v>
      </c>
      <c r="S9" s="1">
        <v>23</v>
      </c>
      <c r="T9" s="138"/>
      <c r="U9" s="2">
        <v>8</v>
      </c>
      <c r="V9" s="1">
        <v>9</v>
      </c>
      <c r="W9" s="2">
        <v>10</v>
      </c>
      <c r="X9" s="1">
        <v>11</v>
      </c>
      <c r="Y9" s="2">
        <v>12</v>
      </c>
      <c r="Z9" s="1">
        <v>13</v>
      </c>
      <c r="AA9" s="8">
        <v>14</v>
      </c>
      <c r="AB9" s="146">
        <v>15</v>
      </c>
      <c r="AC9" s="2">
        <v>16</v>
      </c>
      <c r="AD9" s="1">
        <v>17</v>
      </c>
      <c r="AE9" s="2">
        <v>18</v>
      </c>
      <c r="AF9" s="1">
        <v>19</v>
      </c>
      <c r="AG9" s="2">
        <v>20</v>
      </c>
      <c r="AH9" s="1">
        <v>21</v>
      </c>
      <c r="AI9" s="2">
        <v>22</v>
      </c>
      <c r="AJ9" s="1">
        <v>23</v>
      </c>
      <c r="AK9" s="138"/>
      <c r="AL9" s="2">
        <v>0</v>
      </c>
      <c r="AM9" s="1">
        <v>1</v>
      </c>
      <c r="AN9" s="2">
        <v>2</v>
      </c>
      <c r="AO9" s="1">
        <v>3</v>
      </c>
      <c r="AP9" s="2">
        <v>4</v>
      </c>
      <c r="AQ9" s="1">
        <v>5</v>
      </c>
      <c r="AR9" s="2">
        <v>6</v>
      </c>
      <c r="AS9" s="1">
        <v>7</v>
      </c>
      <c r="AT9" s="2">
        <v>8</v>
      </c>
      <c r="AU9" s="1">
        <v>9</v>
      </c>
      <c r="AV9" s="2">
        <v>10</v>
      </c>
      <c r="AW9" s="1">
        <v>11</v>
      </c>
      <c r="AX9" s="2">
        <v>12</v>
      </c>
      <c r="AY9" s="1">
        <v>13</v>
      </c>
      <c r="AZ9" s="8">
        <v>14</v>
      </c>
      <c r="BA9" s="146">
        <v>15</v>
      </c>
      <c r="BB9" s="2">
        <v>16</v>
      </c>
      <c r="BC9" s="1">
        <v>17</v>
      </c>
      <c r="BD9" s="2">
        <v>18</v>
      </c>
      <c r="BE9" s="1">
        <v>19</v>
      </c>
      <c r="BF9" s="2">
        <v>20</v>
      </c>
      <c r="BG9" s="1">
        <v>21</v>
      </c>
      <c r="BH9" s="138"/>
      <c r="BI9" s="2">
        <v>8</v>
      </c>
      <c r="BJ9" s="1">
        <v>9</v>
      </c>
      <c r="BK9" s="2">
        <v>10</v>
      </c>
      <c r="BL9" s="1">
        <v>11</v>
      </c>
      <c r="BM9" s="2">
        <v>12</v>
      </c>
      <c r="BN9" s="1">
        <v>13</v>
      </c>
      <c r="BO9" s="2">
        <v>14</v>
      </c>
      <c r="BP9" s="1">
        <v>15</v>
      </c>
      <c r="BQ9" s="2">
        <v>16</v>
      </c>
      <c r="BR9" s="1">
        <v>17</v>
      </c>
    </row>
    <row r="10" spans="1:71">
      <c r="A10" s="49"/>
      <c r="B10" s="71"/>
      <c r="C10" s="71" t="s">
        <v>56</v>
      </c>
      <c r="D10" s="29"/>
      <c r="E10" s="2">
        <v>10</v>
      </c>
      <c r="F10" s="1">
        <v>11</v>
      </c>
      <c r="G10" s="2">
        <v>12</v>
      </c>
      <c r="H10" s="1">
        <v>13</v>
      </c>
      <c r="I10" s="2">
        <v>14</v>
      </c>
      <c r="J10" s="1">
        <v>15</v>
      </c>
      <c r="K10" s="2">
        <v>16</v>
      </c>
      <c r="L10" s="1">
        <v>17</v>
      </c>
      <c r="M10" s="2">
        <v>18</v>
      </c>
      <c r="N10" s="1">
        <v>19</v>
      </c>
      <c r="O10" s="2">
        <v>20</v>
      </c>
      <c r="P10" s="1">
        <v>21</v>
      </c>
      <c r="Q10" s="2">
        <v>22</v>
      </c>
      <c r="R10" s="1">
        <v>23</v>
      </c>
      <c r="S10" s="2">
        <v>24</v>
      </c>
      <c r="T10" s="138"/>
      <c r="U10" s="1">
        <v>9</v>
      </c>
      <c r="V10" s="2">
        <v>10</v>
      </c>
      <c r="W10" s="1">
        <v>11</v>
      </c>
      <c r="X10" s="2">
        <v>12</v>
      </c>
      <c r="Y10" s="1">
        <v>13</v>
      </c>
      <c r="Z10" s="2">
        <v>14</v>
      </c>
      <c r="AA10" s="7">
        <v>15</v>
      </c>
      <c r="AB10" s="147">
        <v>16</v>
      </c>
      <c r="AC10" s="1">
        <v>17</v>
      </c>
      <c r="AD10" s="2">
        <v>18</v>
      </c>
      <c r="AE10" s="1">
        <v>19</v>
      </c>
      <c r="AF10" s="2">
        <v>20</v>
      </c>
      <c r="AG10" s="1">
        <v>21</v>
      </c>
      <c r="AH10" s="2">
        <v>22</v>
      </c>
      <c r="AI10" s="1">
        <v>23</v>
      </c>
      <c r="AJ10" s="2">
        <v>24</v>
      </c>
      <c r="AK10" s="138"/>
      <c r="AL10" s="1">
        <v>1</v>
      </c>
      <c r="AM10" s="2">
        <v>2</v>
      </c>
      <c r="AN10" s="1">
        <v>3</v>
      </c>
      <c r="AO10" s="2">
        <v>4</v>
      </c>
      <c r="AP10" s="1">
        <v>5</v>
      </c>
      <c r="AQ10" s="2">
        <v>6</v>
      </c>
      <c r="AR10" s="1">
        <v>7</v>
      </c>
      <c r="AS10" s="2">
        <v>8</v>
      </c>
      <c r="AT10" s="1">
        <v>9</v>
      </c>
      <c r="AU10" s="2">
        <v>10</v>
      </c>
      <c r="AV10" s="1">
        <v>11</v>
      </c>
      <c r="AW10" s="2">
        <v>12</v>
      </c>
      <c r="AX10" s="1">
        <v>13</v>
      </c>
      <c r="AY10" s="2">
        <v>14</v>
      </c>
      <c r="AZ10" s="7">
        <v>15</v>
      </c>
      <c r="BA10" s="147">
        <v>16</v>
      </c>
      <c r="BB10" s="1">
        <v>17</v>
      </c>
      <c r="BC10" s="2">
        <v>18</v>
      </c>
      <c r="BD10" s="1">
        <v>19</v>
      </c>
      <c r="BE10" s="2">
        <v>20</v>
      </c>
      <c r="BF10" s="1">
        <v>21</v>
      </c>
      <c r="BG10" s="2">
        <v>22</v>
      </c>
      <c r="BH10" s="138"/>
      <c r="BI10" s="1">
        <v>9</v>
      </c>
      <c r="BJ10" s="2">
        <v>10</v>
      </c>
      <c r="BK10" s="1">
        <v>11</v>
      </c>
      <c r="BL10" s="2">
        <v>12</v>
      </c>
      <c r="BM10" s="1">
        <v>13</v>
      </c>
      <c r="BN10" s="2">
        <v>14</v>
      </c>
      <c r="BO10" s="1">
        <v>15</v>
      </c>
      <c r="BP10" s="2">
        <v>16</v>
      </c>
      <c r="BQ10" s="1">
        <v>17</v>
      </c>
      <c r="BR10" s="2">
        <v>18</v>
      </c>
    </row>
    <row r="11" spans="1:71" ht="15.75" customHeight="1">
      <c r="A11" s="149"/>
      <c r="B11" s="152" t="s">
        <v>0</v>
      </c>
      <c r="C11" s="152" t="s">
        <v>1</v>
      </c>
      <c r="D11" s="153" t="s">
        <v>57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5"/>
      <c r="U11" s="174"/>
      <c r="V11" s="174"/>
      <c r="W11" s="176"/>
      <c r="X11" s="177"/>
      <c r="Y11" s="177"/>
      <c r="Z11" s="177"/>
      <c r="AA11" s="178"/>
      <c r="AB11" s="179"/>
      <c r="AC11" s="177"/>
      <c r="AD11" s="177"/>
      <c r="AE11" s="177"/>
      <c r="AF11" s="177"/>
      <c r="AG11" s="177"/>
      <c r="AH11" s="177"/>
      <c r="AI11" s="177"/>
      <c r="AJ11" s="177"/>
      <c r="AK11" s="175"/>
      <c r="AL11" s="177"/>
      <c r="AM11" s="177"/>
      <c r="AN11" s="177"/>
      <c r="AO11" s="177"/>
      <c r="AP11" s="177"/>
      <c r="AQ11" s="177"/>
      <c r="AR11" s="177"/>
      <c r="AS11" s="177"/>
      <c r="AT11" s="177"/>
      <c r="AU11" s="176"/>
      <c r="AV11" s="177"/>
      <c r="AW11" s="177"/>
      <c r="AX11" s="177"/>
      <c r="AY11" s="177"/>
      <c r="AZ11" s="178"/>
      <c r="BA11" s="179"/>
      <c r="BB11" s="177"/>
      <c r="BC11" s="177"/>
      <c r="BD11" s="177"/>
      <c r="BE11" s="177"/>
      <c r="BF11" s="177"/>
      <c r="BG11" s="177"/>
      <c r="BH11" s="175"/>
      <c r="BI11" s="177"/>
      <c r="BJ11" s="180"/>
      <c r="BK11" s="180"/>
      <c r="BL11" s="180"/>
      <c r="BM11" s="177"/>
      <c r="BN11" s="177"/>
      <c r="BO11" s="177"/>
      <c r="BP11" s="177"/>
      <c r="BQ11" s="177"/>
      <c r="BR11" s="177"/>
    </row>
    <row r="12" spans="1:71" ht="15.75" customHeight="1">
      <c r="A12" s="149"/>
      <c r="B12" s="132" t="s">
        <v>33</v>
      </c>
      <c r="C12" s="132" t="s">
        <v>58</v>
      </c>
      <c r="D12" s="154" t="s">
        <v>59</v>
      </c>
      <c r="E12" s="177"/>
      <c r="F12" s="177"/>
      <c r="G12" s="177"/>
      <c r="H12" s="177"/>
      <c r="I12" s="177"/>
      <c r="J12" s="177"/>
      <c r="K12" s="177"/>
      <c r="L12" s="174"/>
      <c r="M12" s="174"/>
      <c r="N12" s="174"/>
      <c r="O12" s="181"/>
      <c r="P12" s="177"/>
      <c r="Q12" s="177"/>
      <c r="R12" s="177"/>
      <c r="S12" s="177"/>
      <c r="T12" s="175"/>
      <c r="U12" s="177"/>
      <c r="V12" s="177"/>
      <c r="W12" s="177"/>
      <c r="X12" s="177"/>
      <c r="Y12" s="177"/>
      <c r="Z12" s="182"/>
      <c r="AA12" s="183"/>
      <c r="AB12" s="184"/>
      <c r="AC12" s="182"/>
      <c r="AD12" s="182"/>
      <c r="AE12" s="180"/>
      <c r="AF12" s="180"/>
      <c r="AG12" s="180"/>
      <c r="AH12" s="174"/>
      <c r="AI12" s="174"/>
      <c r="AJ12" s="174"/>
      <c r="AK12" s="175"/>
      <c r="AL12" s="177"/>
      <c r="AM12" s="177"/>
      <c r="AN12" s="177"/>
      <c r="AO12" s="174"/>
      <c r="AP12" s="182"/>
      <c r="AQ12" s="176"/>
      <c r="AR12" s="177"/>
      <c r="AS12" s="177"/>
      <c r="AT12" s="177"/>
      <c r="AU12" s="177"/>
      <c r="AV12" s="177"/>
      <c r="AW12" s="177"/>
      <c r="AX12" s="174"/>
      <c r="AY12" s="174"/>
      <c r="AZ12" s="185"/>
      <c r="BA12" s="186"/>
      <c r="BB12" s="180"/>
      <c r="BC12" s="180"/>
      <c r="BD12" s="180"/>
      <c r="BE12" s="177"/>
      <c r="BF12" s="177"/>
      <c r="BG12" s="177"/>
      <c r="BH12" s="175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</row>
    <row r="13" spans="1:71" ht="15.75" customHeight="1">
      <c r="A13" s="149"/>
      <c r="B13" s="152" t="s">
        <v>34</v>
      </c>
      <c r="C13" s="152" t="s">
        <v>35</v>
      </c>
      <c r="D13" s="153" t="s">
        <v>60</v>
      </c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5"/>
      <c r="U13" s="177"/>
      <c r="V13" s="177"/>
      <c r="W13" s="177"/>
      <c r="X13" s="177"/>
      <c r="Y13" s="177"/>
      <c r="Z13" s="177"/>
      <c r="AA13" s="178"/>
      <c r="AB13" s="179"/>
      <c r="AC13" s="177"/>
      <c r="AD13" s="177"/>
      <c r="AE13" s="182"/>
      <c r="AF13" s="182"/>
      <c r="AG13" s="180"/>
      <c r="AH13" s="177"/>
      <c r="AI13" s="177"/>
      <c r="AJ13" s="177"/>
      <c r="AK13" s="175"/>
      <c r="AL13" s="182"/>
      <c r="AM13" s="182"/>
      <c r="AN13" s="182"/>
      <c r="AO13" s="182"/>
      <c r="AP13" s="182"/>
      <c r="AQ13" s="182"/>
      <c r="AR13" s="177"/>
      <c r="AS13" s="177"/>
      <c r="AT13" s="177"/>
      <c r="AU13" s="177"/>
      <c r="AV13" s="177"/>
      <c r="AW13" s="177"/>
      <c r="AX13" s="177"/>
      <c r="AY13" s="177"/>
      <c r="AZ13" s="178"/>
      <c r="BA13" s="179"/>
      <c r="BB13" s="177"/>
      <c r="BC13" s="177"/>
      <c r="BD13" s="177"/>
      <c r="BE13" s="177"/>
      <c r="BF13" s="177"/>
      <c r="BG13" s="177"/>
      <c r="BH13" s="175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</row>
    <row r="14" spans="1:71" ht="15.75" customHeight="1">
      <c r="A14" s="149"/>
      <c r="B14" s="132" t="s">
        <v>38</v>
      </c>
      <c r="C14" s="132" t="s">
        <v>36</v>
      </c>
      <c r="D14" s="154" t="s">
        <v>61</v>
      </c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5"/>
      <c r="U14" s="177"/>
      <c r="V14" s="177"/>
      <c r="W14" s="177"/>
      <c r="X14" s="177"/>
      <c r="Y14" s="177"/>
      <c r="Z14" s="177"/>
      <c r="AA14" s="178"/>
      <c r="AB14" s="186"/>
      <c r="AC14" s="174"/>
      <c r="AD14" s="174"/>
      <c r="AE14" s="182"/>
      <c r="AF14" s="182"/>
      <c r="AG14" s="182"/>
      <c r="AH14" s="174"/>
      <c r="AI14" s="174"/>
      <c r="AJ14" s="174"/>
      <c r="AK14" s="175"/>
      <c r="AL14" s="174"/>
      <c r="AM14" s="174"/>
      <c r="AN14" s="182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8"/>
      <c r="BA14" s="179"/>
      <c r="BB14" s="177"/>
      <c r="BC14" s="177"/>
      <c r="BD14" s="177"/>
      <c r="BE14" s="177"/>
      <c r="BF14" s="177"/>
      <c r="BG14" s="177"/>
      <c r="BH14" s="175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</row>
    <row r="15" spans="1:71" ht="15.75" customHeight="1">
      <c r="A15" s="149"/>
      <c r="B15" s="152" t="s">
        <v>62</v>
      </c>
      <c r="C15" s="152" t="s">
        <v>163</v>
      </c>
      <c r="D15" s="153" t="s">
        <v>63</v>
      </c>
      <c r="E15" s="177"/>
      <c r="F15" s="177"/>
      <c r="G15" s="177"/>
      <c r="H15" s="177"/>
      <c r="I15" s="177"/>
      <c r="J15" s="177"/>
      <c r="K15" s="177"/>
      <c r="L15" s="177"/>
      <c r="M15" s="177"/>
      <c r="N15" s="174"/>
      <c r="O15" s="174"/>
      <c r="P15" s="174"/>
      <c r="Q15" s="174"/>
      <c r="R15" s="174"/>
      <c r="S15" s="174"/>
      <c r="T15" s="175"/>
      <c r="U15" s="177"/>
      <c r="V15" s="177"/>
      <c r="W15" s="177"/>
      <c r="X15" s="177"/>
      <c r="Y15" s="177"/>
      <c r="Z15" s="177"/>
      <c r="AA15" s="178"/>
      <c r="AB15" s="179"/>
      <c r="AC15" s="177"/>
      <c r="AD15" s="177"/>
      <c r="AE15" s="177"/>
      <c r="AF15" s="177"/>
      <c r="AG15" s="177"/>
      <c r="AH15" s="177"/>
      <c r="AI15" s="177"/>
      <c r="AJ15" s="177"/>
      <c r="AK15" s="175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8"/>
      <c r="BA15" s="179"/>
      <c r="BB15" s="177"/>
      <c r="BC15" s="177"/>
      <c r="BD15" s="177"/>
      <c r="BE15" s="177"/>
      <c r="BF15" s="177"/>
      <c r="BG15" s="177"/>
      <c r="BH15" s="175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</row>
    <row r="16" spans="1:71" ht="15.75" customHeight="1">
      <c r="A16" s="149"/>
      <c r="B16" s="132" t="s">
        <v>185</v>
      </c>
      <c r="C16" s="132" t="s">
        <v>187</v>
      </c>
      <c r="D16" s="154"/>
      <c r="E16" s="177"/>
      <c r="F16" s="177"/>
      <c r="G16" s="177"/>
      <c r="H16" s="177"/>
      <c r="I16" s="177"/>
      <c r="J16" s="177"/>
      <c r="K16" s="177"/>
      <c r="L16" s="177"/>
      <c r="M16" s="177"/>
      <c r="N16" s="174"/>
      <c r="O16" s="174"/>
      <c r="P16" s="174"/>
      <c r="Q16" s="174"/>
      <c r="R16" s="174"/>
      <c r="S16" s="174"/>
      <c r="T16" s="175"/>
      <c r="U16" s="177"/>
      <c r="V16" s="177"/>
      <c r="W16" s="177"/>
      <c r="X16" s="177"/>
      <c r="Y16" s="177"/>
      <c r="Z16" s="177"/>
      <c r="AA16" s="178"/>
      <c r="AB16" s="179"/>
      <c r="AC16" s="177"/>
      <c r="AD16" s="177"/>
      <c r="AE16" s="177"/>
      <c r="AF16" s="177"/>
      <c r="AG16" s="177"/>
      <c r="AH16" s="177"/>
      <c r="AI16" s="177"/>
      <c r="AJ16" s="177"/>
      <c r="AK16" s="175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80"/>
      <c r="AX16" s="180"/>
      <c r="AY16" s="180"/>
      <c r="AZ16" s="187"/>
      <c r="BA16" s="188"/>
      <c r="BB16" s="177"/>
      <c r="BC16" s="177"/>
      <c r="BD16" s="177"/>
      <c r="BE16" s="177"/>
      <c r="BF16" s="177"/>
      <c r="BG16" s="177"/>
      <c r="BH16" s="175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</row>
    <row r="17" spans="1:72" ht="15.75" customHeight="1">
      <c r="A17" s="149"/>
      <c r="B17" s="152" t="s">
        <v>185</v>
      </c>
      <c r="C17" s="152" t="s">
        <v>186</v>
      </c>
      <c r="D17" s="153"/>
      <c r="E17" s="177"/>
      <c r="F17" s="177"/>
      <c r="G17" s="177"/>
      <c r="H17" s="177"/>
      <c r="I17" s="177"/>
      <c r="J17" s="177"/>
      <c r="K17" s="177"/>
      <c r="L17" s="177"/>
      <c r="M17" s="177"/>
      <c r="N17" s="174"/>
      <c r="O17" s="174"/>
      <c r="P17" s="174"/>
      <c r="Q17" s="174"/>
      <c r="R17" s="174"/>
      <c r="S17" s="174"/>
      <c r="T17" s="175"/>
      <c r="U17" s="177"/>
      <c r="V17" s="177"/>
      <c r="W17" s="177"/>
      <c r="X17" s="177"/>
      <c r="Y17" s="177"/>
      <c r="Z17" s="177"/>
      <c r="AA17" s="178"/>
      <c r="AB17" s="179"/>
      <c r="AC17" s="177"/>
      <c r="AD17" s="177"/>
      <c r="AE17" s="177"/>
      <c r="AF17" s="177"/>
      <c r="AG17" s="177"/>
      <c r="AH17" s="177"/>
      <c r="AI17" s="177"/>
      <c r="AJ17" s="177"/>
      <c r="AK17" s="175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80"/>
      <c r="AX17" s="180"/>
      <c r="AY17" s="180"/>
      <c r="AZ17" s="187"/>
      <c r="BA17" s="188"/>
      <c r="BB17" s="177"/>
      <c r="BC17" s="177"/>
      <c r="BD17" s="177"/>
      <c r="BE17" s="177"/>
      <c r="BF17" s="177"/>
      <c r="BG17" s="177"/>
      <c r="BH17" s="175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</row>
    <row r="18" spans="1:72" ht="15.75" customHeight="1">
      <c r="A18" s="149"/>
      <c r="B18" s="155" t="s">
        <v>3</v>
      </c>
      <c r="C18" s="155" t="s">
        <v>151</v>
      </c>
      <c r="D18" s="154" t="s">
        <v>152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5"/>
      <c r="U18" s="177"/>
      <c r="V18" s="177"/>
      <c r="W18" s="177"/>
      <c r="X18" s="177"/>
      <c r="Y18" s="177"/>
      <c r="Z18" s="177"/>
      <c r="AA18" s="178"/>
      <c r="AB18" s="179"/>
      <c r="AC18" s="177"/>
      <c r="AD18" s="177"/>
      <c r="AE18" s="180"/>
      <c r="AF18" s="180"/>
      <c r="AG18" s="180"/>
      <c r="AH18" s="180"/>
      <c r="AI18" s="180"/>
      <c r="AJ18" s="177"/>
      <c r="AK18" s="175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8"/>
      <c r="BA18" s="179"/>
      <c r="BB18" s="177"/>
      <c r="BC18" s="177"/>
      <c r="BD18" s="177"/>
      <c r="BE18" s="177"/>
      <c r="BF18" s="177"/>
      <c r="BG18" s="177"/>
      <c r="BH18" s="175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20"/>
    </row>
    <row r="19" spans="1:72" ht="15.75" customHeight="1">
      <c r="A19" s="149"/>
      <c r="B19" s="152" t="s">
        <v>3</v>
      </c>
      <c r="C19" s="152" t="s">
        <v>4</v>
      </c>
      <c r="D19" s="156" t="s">
        <v>153</v>
      </c>
      <c r="E19" s="177"/>
      <c r="F19" s="177"/>
      <c r="G19" s="177"/>
      <c r="H19" s="177"/>
      <c r="I19" s="177"/>
      <c r="J19" s="177"/>
      <c r="K19" s="174"/>
      <c r="L19" s="174"/>
      <c r="M19" s="174"/>
      <c r="N19" s="174"/>
      <c r="O19" s="174"/>
      <c r="P19" s="174"/>
      <c r="Q19" s="174"/>
      <c r="R19" s="174"/>
      <c r="S19" s="174"/>
      <c r="T19" s="175"/>
      <c r="U19" s="177"/>
      <c r="V19" s="177"/>
      <c r="W19" s="177"/>
      <c r="X19" s="177"/>
      <c r="Y19" s="174"/>
      <c r="Z19" s="174"/>
      <c r="AA19" s="185"/>
      <c r="AB19" s="184"/>
      <c r="AC19" s="182"/>
      <c r="AD19" s="180"/>
      <c r="AE19" s="174"/>
      <c r="AF19" s="174"/>
      <c r="AG19" s="174"/>
      <c r="AH19" s="180"/>
      <c r="AI19" s="180"/>
      <c r="AJ19" s="180"/>
      <c r="AK19" s="175"/>
      <c r="AL19" s="182"/>
      <c r="AM19" s="182"/>
      <c r="AN19" s="180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8"/>
      <c r="BA19" s="179"/>
      <c r="BB19" s="177"/>
      <c r="BC19" s="177"/>
      <c r="BD19" s="177"/>
      <c r="BE19" s="177"/>
      <c r="BF19" s="177"/>
      <c r="BG19" s="177"/>
      <c r="BH19" s="175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</row>
    <row r="20" spans="1:72" s="119" customFormat="1" ht="15.75" customHeight="1">
      <c r="A20" s="149"/>
      <c r="B20" s="132" t="s">
        <v>51</v>
      </c>
      <c r="C20" s="132" t="s">
        <v>24</v>
      </c>
      <c r="D20" s="157" t="s">
        <v>64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5"/>
      <c r="U20" s="177"/>
      <c r="V20" s="177"/>
      <c r="W20" s="177"/>
      <c r="X20" s="180"/>
      <c r="Y20" s="180"/>
      <c r="Z20" s="180"/>
      <c r="AA20" s="187"/>
      <c r="AB20" s="184"/>
      <c r="AC20" s="180"/>
      <c r="AD20" s="180"/>
      <c r="AE20" s="182"/>
      <c r="AF20" s="182"/>
      <c r="AG20" s="180"/>
      <c r="AH20" s="182"/>
      <c r="AI20" s="182"/>
      <c r="AJ20" s="182"/>
      <c r="AK20" s="175"/>
      <c r="AL20" s="182"/>
      <c r="AM20" s="182"/>
      <c r="AN20" s="182"/>
      <c r="AO20" s="177"/>
      <c r="AP20" s="177"/>
      <c r="AQ20" s="177"/>
      <c r="AR20" s="177"/>
      <c r="AS20" s="177"/>
      <c r="AT20" s="177"/>
      <c r="AU20" s="180"/>
      <c r="AV20" s="180"/>
      <c r="AW20" s="180"/>
      <c r="AX20" s="180"/>
      <c r="AY20" s="180"/>
      <c r="AZ20" s="180"/>
      <c r="BA20" s="188"/>
      <c r="BB20" s="180"/>
      <c r="BC20" s="180"/>
      <c r="BD20" s="180"/>
      <c r="BE20" s="180"/>
      <c r="BF20" s="177"/>
      <c r="BG20" s="177"/>
      <c r="BH20" s="175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20"/>
    </row>
    <row r="21" spans="1:72" ht="15.75" customHeight="1">
      <c r="A21" s="149"/>
      <c r="B21" s="152" t="s">
        <v>5</v>
      </c>
      <c r="C21" s="152" t="s">
        <v>6</v>
      </c>
      <c r="D21" s="153" t="s">
        <v>65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4"/>
      <c r="Q21" s="174"/>
      <c r="R21" s="174"/>
      <c r="S21" s="174"/>
      <c r="T21" s="175"/>
      <c r="U21" s="177"/>
      <c r="V21" s="177"/>
      <c r="W21" s="177"/>
      <c r="X21" s="177"/>
      <c r="Y21" s="177"/>
      <c r="Z21" s="177"/>
      <c r="AA21" s="187"/>
      <c r="AB21" s="188"/>
      <c r="AC21" s="180"/>
      <c r="AD21" s="180"/>
      <c r="AE21" s="180"/>
      <c r="AF21" s="180"/>
      <c r="AG21" s="180"/>
      <c r="AH21" s="180"/>
      <c r="AI21" s="180"/>
      <c r="AJ21" s="180"/>
      <c r="AK21" s="175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7"/>
      <c r="BA21" s="188"/>
      <c r="BB21" s="180"/>
      <c r="BC21" s="180"/>
      <c r="BD21" s="180"/>
      <c r="BE21" s="177"/>
      <c r="BF21" s="177"/>
      <c r="BG21" s="177"/>
      <c r="BH21" s="175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</row>
    <row r="22" spans="1:72" ht="15.75" customHeight="1">
      <c r="A22" s="149"/>
      <c r="B22" s="132" t="s">
        <v>107</v>
      </c>
      <c r="C22" s="132" t="s">
        <v>108</v>
      </c>
      <c r="D22" s="154" t="s">
        <v>109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5"/>
      <c r="U22" s="177"/>
      <c r="V22" s="177"/>
      <c r="W22" s="177"/>
      <c r="X22" s="177"/>
      <c r="Y22" s="177"/>
      <c r="Z22" s="177"/>
      <c r="AA22" s="178"/>
      <c r="AB22" s="179"/>
      <c r="AC22" s="177"/>
      <c r="AD22" s="177"/>
      <c r="AE22" s="189"/>
      <c r="AF22" s="189"/>
      <c r="AG22" s="190"/>
      <c r="AH22" s="177"/>
      <c r="AI22" s="177"/>
      <c r="AJ22" s="177"/>
      <c r="AK22" s="175"/>
      <c r="AL22" s="177"/>
      <c r="AM22" s="177"/>
      <c r="AN22" s="177"/>
      <c r="AO22" s="177"/>
      <c r="AP22" s="177"/>
      <c r="AQ22" s="177"/>
      <c r="AR22" s="174"/>
      <c r="AS22" s="174"/>
      <c r="AT22" s="174"/>
      <c r="AU22" s="174"/>
      <c r="AV22" s="174"/>
      <c r="AW22" s="177"/>
      <c r="AX22" s="177"/>
      <c r="AY22" s="177"/>
      <c r="AZ22" s="178"/>
      <c r="BA22" s="179"/>
      <c r="BB22" s="177"/>
      <c r="BC22" s="177"/>
      <c r="BD22" s="177"/>
      <c r="BE22" s="177"/>
      <c r="BF22" s="177"/>
      <c r="BG22" s="177"/>
      <c r="BH22" s="175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</row>
    <row r="23" spans="1:72" ht="15.75" customHeight="1">
      <c r="A23" s="149"/>
      <c r="B23" s="158" t="s">
        <v>7</v>
      </c>
      <c r="C23" s="158" t="s">
        <v>32</v>
      </c>
      <c r="D23" s="153" t="s">
        <v>67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5"/>
      <c r="U23" s="177"/>
      <c r="V23" s="177"/>
      <c r="W23" s="177"/>
      <c r="X23" s="177"/>
      <c r="Y23" s="177"/>
      <c r="Z23" s="177"/>
      <c r="AA23" s="178"/>
      <c r="AB23" s="179"/>
      <c r="AC23" s="177"/>
      <c r="AD23" s="177"/>
      <c r="AE23" s="180"/>
      <c r="AF23" s="180"/>
      <c r="AG23" s="180"/>
      <c r="AH23" s="180"/>
      <c r="AI23" s="180"/>
      <c r="AJ23" s="177"/>
      <c r="AK23" s="175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80"/>
      <c r="AY23" s="180"/>
      <c r="AZ23" s="187"/>
      <c r="BA23" s="188"/>
      <c r="BB23" s="177"/>
      <c r="BC23" s="177"/>
      <c r="BD23" s="177"/>
      <c r="BE23" s="177"/>
      <c r="BF23" s="177"/>
      <c r="BG23" s="177"/>
      <c r="BH23" s="175"/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</row>
    <row r="24" spans="1:72" ht="15.75" customHeight="1">
      <c r="A24" s="149"/>
      <c r="B24" s="132" t="s">
        <v>7</v>
      </c>
      <c r="C24" s="132" t="s">
        <v>141</v>
      </c>
      <c r="D24" s="154" t="s">
        <v>67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5"/>
      <c r="U24" s="177"/>
      <c r="V24" s="177"/>
      <c r="W24" s="177"/>
      <c r="X24" s="177"/>
      <c r="Y24" s="177"/>
      <c r="Z24" s="177"/>
      <c r="AA24" s="178"/>
      <c r="AB24" s="179"/>
      <c r="AC24" s="177"/>
      <c r="AD24" s="177"/>
      <c r="AE24" s="174"/>
      <c r="AF24" s="174"/>
      <c r="AG24" s="174"/>
      <c r="AH24" s="174"/>
      <c r="AI24" s="190"/>
      <c r="AJ24" s="177"/>
      <c r="AK24" s="175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80"/>
      <c r="AY24" s="180"/>
      <c r="AZ24" s="187"/>
      <c r="BA24" s="188"/>
      <c r="BB24" s="177"/>
      <c r="BC24" s="177"/>
      <c r="BD24" s="177"/>
      <c r="BE24" s="177"/>
      <c r="BF24" s="177"/>
      <c r="BG24" s="177"/>
      <c r="BH24" s="175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</row>
    <row r="25" spans="1:72" ht="15.75" customHeight="1">
      <c r="A25" s="149"/>
      <c r="B25" s="152" t="s">
        <v>7</v>
      </c>
      <c r="C25" s="152" t="s">
        <v>8</v>
      </c>
      <c r="D25" s="153" t="s">
        <v>67</v>
      </c>
      <c r="E25" s="177"/>
      <c r="F25" s="177"/>
      <c r="G25" s="177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5"/>
      <c r="U25" s="182"/>
      <c r="V25" s="182"/>
      <c r="W25" s="182"/>
      <c r="X25" s="182"/>
      <c r="Y25" s="182"/>
      <c r="Z25" s="182"/>
      <c r="AA25" s="183"/>
      <c r="AB25" s="184"/>
      <c r="AC25" s="182"/>
      <c r="AD25" s="182"/>
      <c r="AE25" s="191"/>
      <c r="AF25" s="191"/>
      <c r="AG25" s="182"/>
      <c r="AH25" s="182"/>
      <c r="AI25" s="182"/>
      <c r="AJ25" s="182"/>
      <c r="AK25" s="175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4"/>
      <c r="AX25" s="182"/>
      <c r="AY25" s="182"/>
      <c r="AZ25" s="183"/>
      <c r="BA25" s="184"/>
      <c r="BB25" s="182"/>
      <c r="BC25" s="180"/>
      <c r="BD25" s="180"/>
      <c r="BE25" s="180"/>
      <c r="BF25" s="177"/>
      <c r="BG25" s="177"/>
      <c r="BH25" s="175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</row>
    <row r="26" spans="1:72" ht="15.75" customHeight="1">
      <c r="A26" s="149"/>
      <c r="B26" s="83" t="s">
        <v>9</v>
      </c>
      <c r="C26" s="83" t="s">
        <v>21</v>
      </c>
      <c r="D26" s="101" t="s">
        <v>68</v>
      </c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4"/>
      <c r="P26" s="174"/>
      <c r="Q26" s="174"/>
      <c r="R26" s="174"/>
      <c r="S26" s="174"/>
      <c r="T26" s="175"/>
      <c r="U26" s="177"/>
      <c r="V26" s="177"/>
      <c r="W26" s="177"/>
      <c r="X26" s="177"/>
      <c r="Y26" s="177"/>
      <c r="Z26" s="177"/>
      <c r="AA26" s="178"/>
      <c r="AB26" s="184"/>
      <c r="AC26" s="182"/>
      <c r="AD26" s="182"/>
      <c r="AE26" s="192"/>
      <c r="AF26" s="174"/>
      <c r="AG26" s="174"/>
      <c r="AH26" s="190"/>
      <c r="AI26" s="182"/>
      <c r="AJ26" s="180"/>
      <c r="AK26" s="175"/>
      <c r="AL26" s="182"/>
      <c r="AM26" s="182"/>
      <c r="AN26" s="180"/>
      <c r="AO26" s="177"/>
      <c r="AP26" s="177"/>
      <c r="AQ26" s="177"/>
      <c r="AR26" s="177"/>
      <c r="AS26" s="177"/>
      <c r="AT26" s="177"/>
      <c r="AU26" s="177"/>
      <c r="AV26" s="177"/>
      <c r="AW26" s="177"/>
      <c r="AX26" s="174"/>
      <c r="AY26" s="174"/>
      <c r="AZ26" s="185"/>
      <c r="BA26" s="186"/>
      <c r="BB26" s="180"/>
      <c r="BC26" s="180"/>
      <c r="BD26" s="180"/>
      <c r="BE26" s="180"/>
      <c r="BF26" s="177"/>
      <c r="BG26" s="177"/>
      <c r="BH26" s="175"/>
      <c r="BI26" s="177"/>
      <c r="BJ26" s="177"/>
      <c r="BK26" s="177"/>
      <c r="BL26" s="177"/>
      <c r="BM26" s="177"/>
      <c r="BN26" s="177"/>
      <c r="BO26" s="177"/>
      <c r="BP26" s="177"/>
      <c r="BQ26" s="180"/>
      <c r="BR26" s="180"/>
    </row>
    <row r="27" spans="1:72" ht="15.75" customHeight="1">
      <c r="A27" s="149"/>
      <c r="B27" s="152" t="s">
        <v>9</v>
      </c>
      <c r="C27" s="152" t="s">
        <v>148</v>
      </c>
      <c r="D27" s="156" t="s">
        <v>159</v>
      </c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5"/>
      <c r="U27" s="177"/>
      <c r="V27" s="177"/>
      <c r="W27" s="177"/>
      <c r="X27" s="177"/>
      <c r="Y27" s="177"/>
      <c r="Z27" s="177"/>
      <c r="AA27" s="178"/>
      <c r="AB27" s="179"/>
      <c r="AC27" s="177"/>
      <c r="AD27" s="177"/>
      <c r="AE27" s="177"/>
      <c r="AF27" s="177"/>
      <c r="AG27" s="189"/>
      <c r="AH27" s="189"/>
      <c r="AI27" s="177"/>
      <c r="AJ27" s="177"/>
      <c r="AK27" s="175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4"/>
      <c r="AZ27" s="178"/>
      <c r="BA27" s="179"/>
      <c r="BB27" s="177"/>
      <c r="BC27" s="177"/>
      <c r="BD27" s="177"/>
      <c r="BE27" s="177"/>
      <c r="BF27" s="177"/>
      <c r="BG27" s="177"/>
      <c r="BH27" s="175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</row>
    <row r="28" spans="1:72" ht="15.75" customHeight="1">
      <c r="A28" s="149"/>
      <c r="B28" s="148" t="s">
        <v>143</v>
      </c>
      <c r="C28" s="132" t="s">
        <v>17</v>
      </c>
      <c r="D28" s="132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5"/>
      <c r="U28" s="177"/>
      <c r="V28" s="177"/>
      <c r="W28" s="177"/>
      <c r="X28" s="177"/>
      <c r="Y28" s="177"/>
      <c r="Z28" s="177"/>
      <c r="AA28" s="178"/>
      <c r="AB28" s="179"/>
      <c r="AC28" s="180"/>
      <c r="AD28" s="180"/>
      <c r="AE28" s="180"/>
      <c r="AF28" s="180"/>
      <c r="AG28" s="180"/>
      <c r="AH28" s="180"/>
      <c r="AI28" s="180"/>
      <c r="AJ28" s="180"/>
      <c r="AK28" s="175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8"/>
      <c r="BA28" s="179"/>
      <c r="BB28" s="177"/>
      <c r="BC28" s="177"/>
      <c r="BD28" s="177"/>
      <c r="BE28" s="177"/>
      <c r="BF28" s="177"/>
      <c r="BG28" s="177"/>
      <c r="BH28" s="175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</row>
    <row r="29" spans="1:72" ht="15.75" customHeight="1">
      <c r="A29" s="149"/>
      <c r="B29" s="159" t="s">
        <v>143</v>
      </c>
      <c r="C29" s="152" t="s">
        <v>147</v>
      </c>
      <c r="D29" s="152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5"/>
      <c r="U29" s="177"/>
      <c r="V29" s="177"/>
      <c r="W29" s="177"/>
      <c r="X29" s="177"/>
      <c r="Y29" s="177"/>
      <c r="Z29" s="177"/>
      <c r="AA29" s="178"/>
      <c r="AB29" s="179"/>
      <c r="AC29" s="180"/>
      <c r="AD29" s="180"/>
      <c r="AE29" s="180"/>
      <c r="AF29" s="180"/>
      <c r="AG29" s="180"/>
      <c r="AH29" s="180"/>
      <c r="AI29" s="180"/>
      <c r="AJ29" s="180"/>
      <c r="AK29" s="175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87"/>
      <c r="BA29" s="179"/>
      <c r="BB29" s="177"/>
      <c r="BC29" s="177"/>
      <c r="BD29" s="177"/>
      <c r="BE29" s="177"/>
      <c r="BF29" s="177"/>
      <c r="BG29" s="177"/>
      <c r="BH29" s="175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</row>
    <row r="30" spans="1:72" ht="15.75" customHeight="1">
      <c r="A30" s="149"/>
      <c r="B30" s="132" t="s">
        <v>69</v>
      </c>
      <c r="C30" s="132" t="s">
        <v>70</v>
      </c>
      <c r="D30" s="154" t="s">
        <v>71</v>
      </c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5"/>
      <c r="U30" s="177"/>
      <c r="V30" s="177"/>
      <c r="W30" s="177"/>
      <c r="X30" s="177"/>
      <c r="Y30" s="177"/>
      <c r="Z30" s="177"/>
      <c r="AA30" s="178"/>
      <c r="AB30" s="179"/>
      <c r="AC30" s="177"/>
      <c r="AD30" s="177"/>
      <c r="AE30" s="177"/>
      <c r="AF30" s="177"/>
      <c r="AG30" s="177"/>
      <c r="AH30" s="177"/>
      <c r="AI30" s="177"/>
      <c r="AJ30" s="177"/>
      <c r="AK30" s="175"/>
      <c r="AL30" s="177"/>
      <c r="AM30" s="177"/>
      <c r="AN30" s="177"/>
      <c r="AO30" s="177"/>
      <c r="AP30" s="177"/>
      <c r="AQ30" s="177"/>
      <c r="AR30" s="174"/>
      <c r="AS30" s="174"/>
      <c r="AT30" s="174"/>
      <c r="AU30" s="174"/>
      <c r="AV30" s="174"/>
      <c r="AW30" s="177"/>
      <c r="AX30" s="177"/>
      <c r="AY30" s="177"/>
      <c r="AZ30" s="178"/>
      <c r="BA30" s="179"/>
      <c r="BB30" s="177"/>
      <c r="BC30" s="177"/>
      <c r="BD30" s="177"/>
      <c r="BE30" s="177"/>
      <c r="BF30" s="177"/>
      <c r="BG30" s="177"/>
      <c r="BH30" s="175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</row>
    <row r="31" spans="1:72" ht="15.75" customHeight="1">
      <c r="A31" s="149"/>
      <c r="B31" s="158" t="s">
        <v>47</v>
      </c>
      <c r="C31" s="158" t="s">
        <v>48</v>
      </c>
      <c r="D31" s="153" t="s">
        <v>66</v>
      </c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5"/>
      <c r="U31" s="177"/>
      <c r="V31" s="177"/>
      <c r="W31" s="177"/>
      <c r="X31" s="177"/>
      <c r="Y31" s="177"/>
      <c r="Z31" s="177"/>
      <c r="AA31" s="187"/>
      <c r="AB31" s="188"/>
      <c r="AC31" s="180"/>
      <c r="AD31" s="180"/>
      <c r="AE31" s="177"/>
      <c r="AF31" s="177"/>
      <c r="AG31" s="177"/>
      <c r="AH31" s="180"/>
      <c r="AI31" s="180"/>
      <c r="AJ31" s="180"/>
      <c r="AK31" s="175"/>
      <c r="AL31" s="180"/>
      <c r="AM31" s="180"/>
      <c r="AN31" s="180"/>
      <c r="AO31" s="177"/>
      <c r="AP31" s="177"/>
      <c r="AQ31" s="177"/>
      <c r="AR31" s="177"/>
      <c r="AS31" s="177"/>
      <c r="AT31" s="177"/>
      <c r="AU31" s="180"/>
      <c r="AV31" s="180"/>
      <c r="AW31" s="180"/>
      <c r="AX31" s="180"/>
      <c r="AY31" s="180"/>
      <c r="AZ31" s="187"/>
      <c r="BA31" s="188"/>
      <c r="BB31" s="180"/>
      <c r="BC31" s="180"/>
      <c r="BD31" s="177"/>
      <c r="BE31" s="177"/>
      <c r="BF31" s="177"/>
      <c r="BG31" s="177"/>
      <c r="BH31" s="175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</row>
    <row r="32" spans="1:72" ht="15.75" customHeight="1">
      <c r="A32" s="149"/>
      <c r="B32" s="132" t="s">
        <v>45</v>
      </c>
      <c r="C32" s="132" t="s">
        <v>72</v>
      </c>
      <c r="D32" s="154" t="s">
        <v>73</v>
      </c>
      <c r="E32" s="177"/>
      <c r="F32" s="177"/>
      <c r="G32" s="177"/>
      <c r="H32" s="177"/>
      <c r="I32" s="177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5"/>
      <c r="U32" s="177"/>
      <c r="V32" s="177"/>
      <c r="W32" s="177"/>
      <c r="X32" s="177"/>
      <c r="Y32" s="177"/>
      <c r="Z32" s="177"/>
      <c r="AA32" s="178"/>
      <c r="AB32" s="186"/>
      <c r="AC32" s="192"/>
      <c r="AD32" s="192"/>
      <c r="AE32" s="191"/>
      <c r="AF32" s="191"/>
      <c r="AG32" s="180"/>
      <c r="AH32" s="180"/>
      <c r="AI32" s="180"/>
      <c r="AJ32" s="180"/>
      <c r="AK32" s="175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8"/>
      <c r="BA32" s="179"/>
      <c r="BB32" s="177"/>
      <c r="BC32" s="177"/>
      <c r="BD32" s="177"/>
      <c r="BE32" s="177"/>
      <c r="BF32" s="177"/>
      <c r="BG32" s="177"/>
      <c r="BH32" s="175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T32" s="5"/>
    </row>
    <row r="33" spans="1:71" ht="15.75" customHeight="1">
      <c r="A33" s="149"/>
      <c r="B33" s="158" t="s">
        <v>45</v>
      </c>
      <c r="C33" s="158" t="s">
        <v>46</v>
      </c>
      <c r="D33" s="153" t="s">
        <v>73</v>
      </c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5"/>
      <c r="U33" s="177"/>
      <c r="V33" s="177"/>
      <c r="W33" s="177"/>
      <c r="X33" s="177"/>
      <c r="Y33" s="177"/>
      <c r="Z33" s="177"/>
      <c r="AA33" s="178"/>
      <c r="AB33" s="179"/>
      <c r="AC33" s="177"/>
      <c r="AD33" s="177"/>
      <c r="AE33" s="177"/>
      <c r="AF33" s="177"/>
      <c r="AG33" s="189"/>
      <c r="AH33" s="189"/>
      <c r="AI33" s="174"/>
      <c r="AJ33" s="190"/>
      <c r="AK33" s="175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8"/>
      <c r="BA33" s="179"/>
      <c r="BB33" s="177"/>
      <c r="BC33" s="177"/>
      <c r="BD33" s="177"/>
      <c r="BE33" s="177"/>
      <c r="BF33" s="177"/>
      <c r="BG33" s="177"/>
      <c r="BH33" s="175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</row>
    <row r="34" spans="1:71" ht="15.75" customHeight="1">
      <c r="A34" s="149"/>
      <c r="B34" s="155" t="s">
        <v>30</v>
      </c>
      <c r="C34" s="155" t="s">
        <v>157</v>
      </c>
      <c r="D34" s="154" t="s">
        <v>74</v>
      </c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5"/>
      <c r="U34" s="177"/>
      <c r="V34" s="177"/>
      <c r="W34" s="177"/>
      <c r="X34" s="177"/>
      <c r="Y34" s="177"/>
      <c r="Z34" s="177"/>
      <c r="AA34" s="178"/>
      <c r="AB34" s="184"/>
      <c r="AC34" s="192"/>
      <c r="AD34" s="183"/>
      <c r="AE34" s="183"/>
      <c r="AF34" s="183"/>
      <c r="AG34" s="183"/>
      <c r="AH34" s="192"/>
      <c r="AI34" s="183"/>
      <c r="AJ34" s="190"/>
      <c r="AK34" s="175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8"/>
      <c r="BA34" s="179"/>
      <c r="BB34" s="177"/>
      <c r="BC34" s="177"/>
      <c r="BD34" s="177"/>
      <c r="BE34" s="177"/>
      <c r="BF34" s="177"/>
      <c r="BG34" s="177"/>
      <c r="BH34" s="175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</row>
    <row r="35" spans="1:71" ht="15.75" customHeight="1">
      <c r="A35" s="149"/>
      <c r="B35" s="152" t="s">
        <v>30</v>
      </c>
      <c r="C35" s="152" t="s">
        <v>31</v>
      </c>
      <c r="D35" s="153" t="s">
        <v>74</v>
      </c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5"/>
      <c r="U35" s="177"/>
      <c r="V35" s="177"/>
      <c r="W35" s="182"/>
      <c r="X35" s="182"/>
      <c r="Y35" s="182"/>
      <c r="Z35" s="182"/>
      <c r="AA35" s="187"/>
      <c r="AB35" s="188"/>
      <c r="AC35" s="180"/>
      <c r="AD35" s="180"/>
      <c r="AE35" s="180"/>
      <c r="AF35" s="180"/>
      <c r="AG35" s="180"/>
      <c r="AH35" s="180"/>
      <c r="AI35" s="180"/>
      <c r="AJ35" s="180"/>
      <c r="AK35" s="175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7"/>
      <c r="BA35" s="188"/>
      <c r="BB35" s="180"/>
      <c r="BC35" s="180"/>
      <c r="BD35" s="180"/>
      <c r="BE35" s="180"/>
      <c r="BF35" s="177"/>
      <c r="BG35" s="177"/>
      <c r="BH35" s="175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</row>
    <row r="36" spans="1:71" ht="15.75" customHeight="1">
      <c r="A36" s="149"/>
      <c r="B36" s="155" t="s">
        <v>29</v>
      </c>
      <c r="C36" s="155" t="s">
        <v>17</v>
      </c>
      <c r="D36" s="155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5"/>
      <c r="U36" s="177"/>
      <c r="V36" s="177"/>
      <c r="W36" s="177"/>
      <c r="X36" s="177"/>
      <c r="Y36" s="177"/>
      <c r="Z36" s="177"/>
      <c r="AA36" s="178"/>
      <c r="AB36" s="179"/>
      <c r="AC36" s="177"/>
      <c r="AD36" s="177"/>
      <c r="AE36" s="177"/>
      <c r="AF36" s="177"/>
      <c r="AG36" s="177"/>
      <c r="AH36" s="177"/>
      <c r="AI36" s="177"/>
      <c r="AJ36" s="177"/>
      <c r="AK36" s="175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4"/>
      <c r="AX36" s="174"/>
      <c r="AY36" s="174"/>
      <c r="AZ36" s="185"/>
      <c r="BA36" s="179"/>
      <c r="BB36" s="177"/>
      <c r="BC36" s="177"/>
      <c r="BD36" s="177"/>
      <c r="BE36" s="177"/>
      <c r="BF36" s="177"/>
      <c r="BG36" s="177"/>
      <c r="BH36" s="175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</row>
    <row r="37" spans="1:71" ht="15.75" customHeight="1">
      <c r="A37" s="149"/>
      <c r="B37" s="158" t="s">
        <v>44</v>
      </c>
      <c r="C37" s="158" t="s">
        <v>161</v>
      </c>
      <c r="D37" s="156" t="s">
        <v>76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5"/>
      <c r="U37" s="177"/>
      <c r="V37" s="177"/>
      <c r="W37" s="177"/>
      <c r="X37" s="177"/>
      <c r="Y37" s="180"/>
      <c r="Z37" s="180"/>
      <c r="AA37" s="187"/>
      <c r="AB37" s="188"/>
      <c r="AC37" s="177"/>
      <c r="AD37" s="177"/>
      <c r="AE37" s="177"/>
      <c r="AF37" s="177"/>
      <c r="AG37" s="177"/>
      <c r="AH37" s="177"/>
      <c r="AI37" s="177"/>
      <c r="AJ37" s="177"/>
      <c r="AK37" s="175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8"/>
      <c r="BA37" s="179"/>
      <c r="BB37" s="177"/>
      <c r="BC37" s="177"/>
      <c r="BD37" s="177"/>
      <c r="BE37" s="177"/>
      <c r="BF37" s="177"/>
      <c r="BG37" s="177"/>
      <c r="BH37" s="175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</row>
    <row r="38" spans="1:71" ht="15.75" customHeight="1">
      <c r="A38" s="149"/>
      <c r="B38" s="155" t="s">
        <v>44</v>
      </c>
      <c r="C38" s="155" t="s">
        <v>12</v>
      </c>
      <c r="D38" s="157" t="s">
        <v>160</v>
      </c>
      <c r="E38" s="177"/>
      <c r="F38" s="177"/>
      <c r="G38" s="177"/>
      <c r="H38" s="177"/>
      <c r="I38" s="177"/>
      <c r="J38" s="174"/>
      <c r="K38" s="174"/>
      <c r="L38" s="174"/>
      <c r="M38" s="174"/>
      <c r="N38" s="177"/>
      <c r="O38" s="177"/>
      <c r="P38" s="177"/>
      <c r="Q38" s="177"/>
      <c r="R38" s="177"/>
      <c r="S38" s="177"/>
      <c r="T38" s="175"/>
      <c r="U38" s="177"/>
      <c r="V38" s="177"/>
      <c r="W38" s="177"/>
      <c r="X38" s="177"/>
      <c r="Y38" s="192"/>
      <c r="Z38" s="192"/>
      <c r="AA38" s="193"/>
      <c r="AB38" s="184"/>
      <c r="AC38" s="177"/>
      <c r="AD38" s="177"/>
      <c r="AE38" s="177"/>
      <c r="AF38" s="177"/>
      <c r="AG38" s="177"/>
      <c r="AH38" s="177"/>
      <c r="AI38" s="177"/>
      <c r="AJ38" s="177"/>
      <c r="AK38" s="175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8"/>
      <c r="BA38" s="179"/>
      <c r="BB38" s="177"/>
      <c r="BC38" s="177"/>
      <c r="BD38" s="177"/>
      <c r="BE38" s="177"/>
      <c r="BF38" s="177"/>
      <c r="BG38" s="177"/>
      <c r="BH38" s="175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</row>
    <row r="39" spans="1:71" ht="15.75" customHeight="1">
      <c r="A39" s="149"/>
      <c r="B39" s="152" t="s">
        <v>10</v>
      </c>
      <c r="C39" s="152" t="s">
        <v>142</v>
      </c>
      <c r="D39" s="153" t="s">
        <v>78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5"/>
      <c r="U39" s="177"/>
      <c r="V39" s="177"/>
      <c r="W39" s="177"/>
      <c r="X39" s="177"/>
      <c r="Y39" s="177"/>
      <c r="Z39" s="177"/>
      <c r="AA39" s="178"/>
      <c r="AB39" s="179"/>
      <c r="AC39" s="177"/>
      <c r="AD39" s="177"/>
      <c r="AE39" s="177"/>
      <c r="AF39" s="177"/>
      <c r="AG39" s="177"/>
      <c r="AH39" s="177"/>
      <c r="AI39" s="177"/>
      <c r="AJ39" s="174"/>
      <c r="AK39" s="175"/>
      <c r="AL39" s="174"/>
      <c r="AM39" s="174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8"/>
      <c r="BA39" s="179"/>
      <c r="BB39" s="177"/>
      <c r="BC39" s="177"/>
      <c r="BD39" s="177"/>
      <c r="BE39" s="177"/>
      <c r="BF39" s="177"/>
      <c r="BG39" s="177"/>
      <c r="BH39" s="175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</row>
    <row r="40" spans="1:71" ht="15.75" customHeight="1">
      <c r="A40" s="149"/>
      <c r="B40" s="132" t="s">
        <v>10</v>
      </c>
      <c r="C40" s="132" t="s">
        <v>77</v>
      </c>
      <c r="D40" s="154" t="s">
        <v>78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5"/>
      <c r="U40" s="177"/>
      <c r="V40" s="177"/>
      <c r="W40" s="177"/>
      <c r="X40" s="177"/>
      <c r="Y40" s="177"/>
      <c r="Z40" s="177"/>
      <c r="AA40" s="178"/>
      <c r="AB40" s="179"/>
      <c r="AC40" s="174"/>
      <c r="AD40" s="174"/>
      <c r="AE40" s="174"/>
      <c r="AF40" s="174"/>
      <c r="AG40" s="174"/>
      <c r="AH40" s="174"/>
      <c r="AI40" s="174"/>
      <c r="AJ40" s="180"/>
      <c r="AK40" s="175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8"/>
      <c r="BA40" s="179"/>
      <c r="BB40" s="177"/>
      <c r="BC40" s="177"/>
      <c r="BD40" s="177"/>
      <c r="BE40" s="177"/>
      <c r="BF40" s="177"/>
      <c r="BG40" s="177"/>
      <c r="BH40" s="175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</row>
    <row r="41" spans="1:71" s="119" customFormat="1" ht="15.75" customHeight="1">
      <c r="A41" s="149"/>
      <c r="B41" s="152" t="s">
        <v>10</v>
      </c>
      <c r="C41" s="152" t="s">
        <v>169</v>
      </c>
      <c r="D41" s="153" t="s">
        <v>170</v>
      </c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5"/>
      <c r="U41" s="177"/>
      <c r="V41" s="177"/>
      <c r="W41" s="177"/>
      <c r="X41" s="177"/>
      <c r="Y41" s="177"/>
      <c r="Z41" s="177"/>
      <c r="AA41" s="178"/>
      <c r="AB41" s="179"/>
      <c r="AC41" s="177"/>
      <c r="AD41" s="177"/>
      <c r="AE41" s="180"/>
      <c r="AF41" s="180"/>
      <c r="AG41" s="180"/>
      <c r="AH41" s="180"/>
      <c r="AI41" s="180"/>
      <c r="AJ41" s="180"/>
      <c r="AK41" s="175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80"/>
      <c r="AX41" s="180"/>
      <c r="AY41" s="180"/>
      <c r="AZ41" s="187"/>
      <c r="BA41" s="188"/>
      <c r="BB41" s="177"/>
      <c r="BC41" s="177"/>
      <c r="BD41" s="177"/>
      <c r="BE41" s="177"/>
      <c r="BF41" s="177"/>
      <c r="BG41" s="177"/>
      <c r="BH41" s="175"/>
      <c r="BI41" s="177"/>
      <c r="BJ41" s="177"/>
      <c r="BK41" s="177"/>
      <c r="BL41" s="177"/>
      <c r="BM41" s="177"/>
      <c r="BN41" s="177"/>
      <c r="BO41" s="177"/>
      <c r="BP41" s="177"/>
      <c r="BQ41" s="177"/>
      <c r="BR41" s="177"/>
      <c r="BS41" s="120"/>
    </row>
    <row r="42" spans="1:71" ht="15.75" customHeight="1">
      <c r="A42" s="149"/>
      <c r="B42" s="132" t="s">
        <v>11</v>
      </c>
      <c r="C42" s="132" t="s">
        <v>13</v>
      </c>
      <c r="D42" s="157" t="s">
        <v>79</v>
      </c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5"/>
      <c r="U42" s="177"/>
      <c r="V42" s="177"/>
      <c r="W42" s="177"/>
      <c r="X42" s="177"/>
      <c r="Y42" s="177"/>
      <c r="Z42" s="177"/>
      <c r="AA42" s="178"/>
      <c r="AB42" s="179"/>
      <c r="AC42" s="177"/>
      <c r="AD42" s="177"/>
      <c r="AE42" s="180"/>
      <c r="AF42" s="180"/>
      <c r="AG42" s="180"/>
      <c r="AH42" s="177"/>
      <c r="AI42" s="177"/>
      <c r="AJ42" s="177"/>
      <c r="AK42" s="175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80"/>
      <c r="AY42" s="180"/>
      <c r="AZ42" s="187"/>
      <c r="BA42" s="179"/>
      <c r="BB42" s="177"/>
      <c r="BC42" s="177"/>
      <c r="BD42" s="177"/>
      <c r="BE42" s="177"/>
      <c r="BF42" s="177"/>
      <c r="BG42" s="177"/>
      <c r="BH42" s="175"/>
      <c r="BI42" s="177"/>
      <c r="BJ42" s="177"/>
      <c r="BK42" s="177"/>
      <c r="BL42" s="177"/>
      <c r="BM42" s="177"/>
      <c r="BN42" s="177"/>
      <c r="BO42" s="177"/>
      <c r="BP42" s="177"/>
      <c r="BQ42" s="177"/>
      <c r="BR42" s="177"/>
    </row>
    <row r="43" spans="1:71" s="119" customFormat="1" ht="15.75" customHeight="1">
      <c r="A43" s="149"/>
      <c r="B43" s="152" t="s">
        <v>42</v>
      </c>
      <c r="C43" s="152" t="s">
        <v>41</v>
      </c>
      <c r="D43" s="156" t="s">
        <v>80</v>
      </c>
      <c r="E43" s="177"/>
      <c r="F43" s="177"/>
      <c r="G43" s="177"/>
      <c r="H43" s="177"/>
      <c r="I43" s="177"/>
      <c r="J43" s="177"/>
      <c r="K43" s="177"/>
      <c r="L43" s="177"/>
      <c r="M43" s="177"/>
      <c r="N43" s="174"/>
      <c r="O43" s="180"/>
      <c r="P43" s="174"/>
      <c r="Q43" s="174"/>
      <c r="R43" s="174"/>
      <c r="S43" s="174"/>
      <c r="T43" s="175"/>
      <c r="U43" s="177"/>
      <c r="V43" s="177"/>
      <c r="W43" s="177"/>
      <c r="X43" s="177"/>
      <c r="Y43" s="180"/>
      <c r="Z43" s="180"/>
      <c r="AA43" s="187"/>
      <c r="AB43" s="188"/>
      <c r="AC43" s="194"/>
      <c r="AD43" s="194"/>
      <c r="AE43" s="180"/>
      <c r="AF43" s="180"/>
      <c r="AG43" s="180"/>
      <c r="AH43" s="190"/>
      <c r="AI43" s="194"/>
      <c r="AJ43" s="194"/>
      <c r="AK43" s="175"/>
      <c r="AL43" s="177"/>
      <c r="AM43" s="177"/>
      <c r="AN43" s="177"/>
      <c r="AO43" s="177"/>
      <c r="AP43" s="177"/>
      <c r="AQ43" s="177"/>
      <c r="AR43" s="177"/>
      <c r="AS43" s="177"/>
      <c r="AT43" s="177"/>
      <c r="AU43" s="180"/>
      <c r="AV43" s="194"/>
      <c r="AW43" s="180"/>
      <c r="AX43" s="180"/>
      <c r="AY43" s="180"/>
      <c r="AZ43" s="187"/>
      <c r="BA43" s="184"/>
      <c r="BB43" s="180"/>
      <c r="BC43" s="177"/>
      <c r="BD43" s="177"/>
      <c r="BE43" s="177"/>
      <c r="BF43" s="177"/>
      <c r="BG43" s="177"/>
      <c r="BH43" s="175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20"/>
    </row>
    <row r="44" spans="1:71" ht="15.75" customHeight="1">
      <c r="A44" s="149"/>
      <c r="B44" s="155" t="s">
        <v>106</v>
      </c>
      <c r="C44" s="155" t="s">
        <v>14</v>
      </c>
      <c r="D44" s="157" t="s">
        <v>181</v>
      </c>
      <c r="E44" s="174"/>
      <c r="F44" s="174"/>
      <c r="G44" s="174"/>
      <c r="H44" s="174"/>
      <c r="I44" s="174"/>
      <c r="J44" s="174"/>
      <c r="K44" s="174"/>
      <c r="L44" s="174"/>
      <c r="M44" s="174"/>
      <c r="N44" s="177"/>
      <c r="O44" s="177"/>
      <c r="P44" s="177"/>
      <c r="Q44" s="177"/>
      <c r="R44" s="177"/>
      <c r="S44" s="177"/>
      <c r="T44" s="175"/>
      <c r="U44" s="177"/>
      <c r="V44" s="177"/>
      <c r="W44" s="182"/>
      <c r="X44" s="182"/>
      <c r="Y44" s="182"/>
      <c r="Z44" s="182"/>
      <c r="AA44" s="187"/>
      <c r="AB44" s="188"/>
      <c r="AC44" s="180"/>
      <c r="AD44" s="180"/>
      <c r="AE44" s="180"/>
      <c r="AF44" s="180"/>
      <c r="AG44" s="180"/>
      <c r="AH44" s="180"/>
      <c r="AI44" s="180"/>
      <c r="AJ44" s="180"/>
      <c r="AK44" s="175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7"/>
      <c r="BA44" s="188"/>
      <c r="BB44" s="177"/>
      <c r="BC44" s="177"/>
      <c r="BD44" s="177"/>
      <c r="BE44" s="177"/>
      <c r="BF44" s="177"/>
      <c r="BG44" s="177"/>
      <c r="BH44" s="175"/>
      <c r="BI44" s="180"/>
      <c r="BJ44" s="180"/>
      <c r="BK44" s="180"/>
      <c r="BL44" s="180"/>
      <c r="BM44" s="180"/>
      <c r="BN44" s="180"/>
      <c r="BO44" s="180"/>
      <c r="BP44" s="180"/>
      <c r="BQ44" s="180"/>
      <c r="BR44" s="180"/>
    </row>
    <row r="45" spans="1:71" ht="15.75" customHeight="1">
      <c r="A45" s="149"/>
      <c r="B45" s="152" t="s">
        <v>50</v>
      </c>
      <c r="C45" s="152" t="s">
        <v>75</v>
      </c>
      <c r="D45" s="153" t="s">
        <v>81</v>
      </c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5"/>
      <c r="U45" s="177"/>
      <c r="V45" s="177"/>
      <c r="W45" s="177"/>
      <c r="X45" s="177"/>
      <c r="Y45" s="177"/>
      <c r="Z45" s="177"/>
      <c r="AA45" s="178"/>
      <c r="AB45" s="179"/>
      <c r="AC45" s="177"/>
      <c r="AD45" s="177"/>
      <c r="AE45" s="177"/>
      <c r="AF45" s="177"/>
      <c r="AG45" s="177"/>
      <c r="AH45" s="177"/>
      <c r="AI45" s="190"/>
      <c r="AJ45" s="180"/>
      <c r="AK45" s="175"/>
      <c r="AL45" s="182"/>
      <c r="AM45" s="182"/>
      <c r="AN45" s="182"/>
      <c r="AO45" s="180"/>
      <c r="AP45" s="180"/>
      <c r="AQ45" s="180"/>
      <c r="AR45" s="177"/>
      <c r="AS45" s="177"/>
      <c r="AT45" s="182"/>
      <c r="AU45" s="182"/>
      <c r="AV45" s="182"/>
      <c r="AW45" s="182"/>
      <c r="AX45" s="182"/>
      <c r="AY45" s="182"/>
      <c r="AZ45" s="183"/>
      <c r="BA45" s="186"/>
      <c r="BB45" s="174"/>
      <c r="BC45" s="180"/>
      <c r="BD45" s="180"/>
      <c r="BE45" s="180"/>
      <c r="BF45" s="177"/>
      <c r="BG45" s="177"/>
      <c r="BH45" s="175"/>
      <c r="BI45" s="177"/>
      <c r="BJ45" s="177"/>
      <c r="BK45" s="177"/>
      <c r="BL45" s="177"/>
      <c r="BM45" s="177"/>
      <c r="BN45" s="177"/>
      <c r="BO45" s="177"/>
      <c r="BP45" s="177"/>
      <c r="BQ45" s="177"/>
      <c r="BR45" s="177"/>
    </row>
    <row r="46" spans="1:71" s="119" customFormat="1" ht="15.75" customHeight="1">
      <c r="A46" s="149"/>
      <c r="B46" s="132" t="s">
        <v>82</v>
      </c>
      <c r="C46" s="132" t="s">
        <v>83</v>
      </c>
      <c r="D46" s="154" t="s">
        <v>84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4"/>
      <c r="Q46" s="174"/>
      <c r="R46" s="174"/>
      <c r="S46" s="174"/>
      <c r="T46" s="175"/>
      <c r="U46" s="177"/>
      <c r="V46" s="177"/>
      <c r="W46" s="182"/>
      <c r="X46" s="182"/>
      <c r="Y46" s="182"/>
      <c r="Z46" s="182"/>
      <c r="AA46" s="187"/>
      <c r="AB46" s="188"/>
      <c r="AC46" s="180"/>
      <c r="AD46" s="180"/>
      <c r="AE46" s="180"/>
      <c r="AF46" s="177"/>
      <c r="AG46" s="177"/>
      <c r="AH46" s="177"/>
      <c r="AI46" s="190"/>
      <c r="AJ46" s="174"/>
      <c r="AK46" s="175"/>
      <c r="AL46" s="174"/>
      <c r="AM46" s="182"/>
      <c r="AN46" s="182"/>
      <c r="AO46" s="180"/>
      <c r="AP46" s="182"/>
      <c r="AQ46" s="180"/>
      <c r="AR46" s="177"/>
      <c r="AS46" s="177"/>
      <c r="AT46" s="180"/>
      <c r="AU46" s="180"/>
      <c r="AV46" s="180"/>
      <c r="AW46" s="180"/>
      <c r="AX46" s="180"/>
      <c r="AY46" s="180"/>
      <c r="AZ46" s="187"/>
      <c r="BA46" s="188"/>
      <c r="BB46" s="180"/>
      <c r="BC46" s="180"/>
      <c r="BD46" s="180"/>
      <c r="BE46" s="180"/>
      <c r="BF46" s="177"/>
      <c r="BG46" s="177"/>
      <c r="BH46" s="175"/>
      <c r="BI46" s="177"/>
      <c r="BJ46" s="177"/>
      <c r="BK46" s="177"/>
      <c r="BL46" s="177"/>
      <c r="BM46" s="177"/>
      <c r="BN46" s="177"/>
      <c r="BO46" s="177"/>
      <c r="BP46" s="177"/>
      <c r="BQ46" s="177"/>
      <c r="BR46" s="177"/>
      <c r="BS46" s="120"/>
    </row>
    <row r="47" spans="1:71" s="119" customFormat="1" ht="15.75" customHeight="1">
      <c r="A47" s="149"/>
      <c r="B47" s="152" t="s">
        <v>167</v>
      </c>
      <c r="C47" s="152" t="s">
        <v>183</v>
      </c>
      <c r="D47" s="153" t="s">
        <v>168</v>
      </c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5"/>
      <c r="U47" s="177"/>
      <c r="V47" s="177"/>
      <c r="W47" s="177"/>
      <c r="X47" s="177"/>
      <c r="Y47" s="177"/>
      <c r="Z47" s="177"/>
      <c r="AA47" s="178"/>
      <c r="AB47" s="179"/>
      <c r="AC47" s="177"/>
      <c r="AD47" s="177"/>
      <c r="AE47" s="177"/>
      <c r="AF47" s="177"/>
      <c r="AG47" s="177"/>
      <c r="AH47" s="177"/>
      <c r="AI47" s="190"/>
      <c r="AJ47" s="174"/>
      <c r="AK47" s="175"/>
      <c r="AL47" s="174"/>
      <c r="AM47" s="182"/>
      <c r="AN47" s="182"/>
      <c r="AO47" s="180"/>
      <c r="AP47" s="182"/>
      <c r="AQ47" s="180"/>
      <c r="AR47" s="174"/>
      <c r="AS47" s="174"/>
      <c r="AT47" s="174"/>
      <c r="AU47" s="174"/>
      <c r="AV47" s="182"/>
      <c r="AW47" s="182"/>
      <c r="AX47" s="174"/>
      <c r="AY47" s="174"/>
      <c r="AZ47" s="185"/>
      <c r="BA47" s="186"/>
      <c r="BB47" s="180"/>
      <c r="BC47" s="180"/>
      <c r="BD47" s="180"/>
      <c r="BE47" s="180"/>
      <c r="BF47" s="177"/>
      <c r="BG47" s="177"/>
      <c r="BH47" s="175"/>
      <c r="BI47" s="177"/>
      <c r="BJ47" s="177"/>
      <c r="BK47" s="177"/>
      <c r="BL47" s="177"/>
      <c r="BM47" s="177"/>
      <c r="BN47" s="177"/>
      <c r="BO47" s="177"/>
      <c r="BP47" s="177"/>
      <c r="BQ47" s="177"/>
      <c r="BR47" s="177"/>
      <c r="BS47" s="120"/>
    </row>
    <row r="48" spans="1:71" s="119" customFormat="1" ht="15.75" customHeight="1">
      <c r="A48" s="149"/>
      <c r="B48" s="132" t="s">
        <v>167</v>
      </c>
      <c r="C48" s="132" t="s">
        <v>184</v>
      </c>
      <c r="D48" s="154" t="s">
        <v>168</v>
      </c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5"/>
      <c r="U48" s="177"/>
      <c r="V48" s="177"/>
      <c r="W48" s="177"/>
      <c r="X48" s="177"/>
      <c r="Y48" s="177"/>
      <c r="Z48" s="177"/>
      <c r="AA48" s="178"/>
      <c r="AB48" s="179"/>
      <c r="AC48" s="177"/>
      <c r="AD48" s="177"/>
      <c r="AE48" s="177"/>
      <c r="AF48" s="177"/>
      <c r="AG48" s="177"/>
      <c r="AH48" s="177"/>
      <c r="AI48" s="190"/>
      <c r="AJ48" s="174"/>
      <c r="AK48" s="175"/>
      <c r="AL48" s="174"/>
      <c r="AM48" s="182"/>
      <c r="AN48" s="182"/>
      <c r="AO48" s="180"/>
      <c r="AP48" s="182"/>
      <c r="AQ48" s="180"/>
      <c r="AR48" s="174"/>
      <c r="AS48" s="174"/>
      <c r="AT48" s="174"/>
      <c r="AU48" s="174"/>
      <c r="AV48" s="182"/>
      <c r="AW48" s="182"/>
      <c r="AX48" s="174"/>
      <c r="AY48" s="174"/>
      <c r="AZ48" s="185"/>
      <c r="BA48" s="186"/>
      <c r="BB48" s="180"/>
      <c r="BC48" s="180"/>
      <c r="BD48" s="180"/>
      <c r="BE48" s="180"/>
      <c r="BF48" s="177"/>
      <c r="BG48" s="177"/>
      <c r="BH48" s="175"/>
      <c r="BI48" s="177"/>
      <c r="BJ48" s="177"/>
      <c r="BK48" s="177"/>
      <c r="BL48" s="177"/>
      <c r="BM48" s="177"/>
      <c r="BN48" s="177"/>
      <c r="BO48" s="177"/>
      <c r="BP48" s="177"/>
      <c r="BQ48" s="177"/>
      <c r="BR48" s="177"/>
      <c r="BS48" s="120"/>
    </row>
    <row r="49" spans="1:71" ht="15.75" customHeight="1">
      <c r="A49" s="149"/>
      <c r="B49" s="152" t="s">
        <v>15</v>
      </c>
      <c r="C49" s="152" t="s">
        <v>16</v>
      </c>
      <c r="D49" s="153" t="s">
        <v>85</v>
      </c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5"/>
      <c r="U49" s="177"/>
      <c r="V49" s="177"/>
      <c r="W49" s="177"/>
      <c r="X49" s="177"/>
      <c r="Y49" s="177"/>
      <c r="Z49" s="177"/>
      <c r="AA49" s="178"/>
      <c r="AB49" s="179"/>
      <c r="AC49" s="177"/>
      <c r="AD49" s="177"/>
      <c r="AE49" s="177"/>
      <c r="AF49" s="182"/>
      <c r="AG49" s="182"/>
      <c r="AH49" s="182"/>
      <c r="AI49" s="177"/>
      <c r="AJ49" s="177"/>
      <c r="AK49" s="175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82"/>
      <c r="AY49" s="182"/>
      <c r="AZ49" s="178"/>
      <c r="BA49" s="179"/>
      <c r="BB49" s="177"/>
      <c r="BC49" s="177"/>
      <c r="BD49" s="177"/>
      <c r="BE49" s="177"/>
      <c r="BF49" s="177"/>
      <c r="BG49" s="177"/>
      <c r="BH49" s="175"/>
      <c r="BI49" s="177"/>
      <c r="BJ49" s="177"/>
      <c r="BK49" s="177"/>
      <c r="BL49" s="177"/>
      <c r="BM49" s="177"/>
      <c r="BN49" s="177"/>
      <c r="BO49" s="177"/>
      <c r="BP49" s="177"/>
      <c r="BQ49" s="177"/>
      <c r="BR49" s="177"/>
    </row>
    <row r="50" spans="1:71" ht="15.75" customHeight="1">
      <c r="A50" s="149"/>
      <c r="B50" s="132" t="s">
        <v>53</v>
      </c>
      <c r="C50" s="132" t="s">
        <v>149</v>
      </c>
      <c r="D50" s="154" t="s">
        <v>150</v>
      </c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5"/>
      <c r="U50" s="177"/>
      <c r="V50" s="177"/>
      <c r="W50" s="177"/>
      <c r="X50" s="180"/>
      <c r="Y50" s="180"/>
      <c r="Z50" s="180"/>
      <c r="AA50" s="183"/>
      <c r="AB50" s="184"/>
      <c r="AC50" s="174"/>
      <c r="AD50" s="174"/>
      <c r="AE50" s="180"/>
      <c r="AF50" s="180"/>
      <c r="AG50" s="180"/>
      <c r="AH50" s="174"/>
      <c r="AI50" s="174"/>
      <c r="AJ50" s="182"/>
      <c r="AK50" s="175"/>
      <c r="AL50" s="177"/>
      <c r="AM50" s="177"/>
      <c r="AN50" s="177"/>
      <c r="AO50" s="177"/>
      <c r="AP50" s="177"/>
      <c r="AQ50" s="177"/>
      <c r="AR50" s="180"/>
      <c r="AS50" s="180"/>
      <c r="AT50" s="180"/>
      <c r="AU50" s="174"/>
      <c r="AV50" s="177"/>
      <c r="AW50" s="177"/>
      <c r="AX50" s="177"/>
      <c r="AY50" s="177"/>
      <c r="AZ50" s="178"/>
      <c r="BA50" s="179"/>
      <c r="BB50" s="180"/>
      <c r="BC50" s="180"/>
      <c r="BD50" s="180"/>
      <c r="BE50" s="180"/>
      <c r="BF50" s="177"/>
      <c r="BG50" s="177"/>
      <c r="BH50" s="175"/>
      <c r="BI50" s="177"/>
      <c r="BJ50" s="177"/>
      <c r="BK50" s="177"/>
      <c r="BL50" s="177"/>
      <c r="BM50" s="177"/>
      <c r="BN50" s="177"/>
      <c r="BO50" s="177"/>
      <c r="BP50" s="177"/>
      <c r="BQ50" s="177"/>
      <c r="BR50" s="177"/>
    </row>
    <row r="51" spans="1:71" ht="15.75" customHeight="1">
      <c r="A51" s="149"/>
      <c r="B51" s="152" t="s">
        <v>86</v>
      </c>
      <c r="C51" s="152" t="s">
        <v>87</v>
      </c>
      <c r="D51" s="153" t="s">
        <v>88</v>
      </c>
      <c r="E51" s="177"/>
      <c r="F51" s="177"/>
      <c r="G51" s="177"/>
      <c r="H51" s="177"/>
      <c r="I51" s="177"/>
      <c r="J51" s="177"/>
      <c r="K51" s="177"/>
      <c r="L51" s="177"/>
      <c r="M51" s="177"/>
      <c r="N51" s="174"/>
      <c r="O51" s="174"/>
      <c r="P51" s="174"/>
      <c r="Q51" s="174"/>
      <c r="R51" s="174"/>
      <c r="S51" s="174"/>
      <c r="T51" s="175"/>
      <c r="U51" s="177"/>
      <c r="V51" s="177"/>
      <c r="W51" s="177"/>
      <c r="X51" s="174"/>
      <c r="Y51" s="174"/>
      <c r="Z51" s="174"/>
      <c r="AA51" s="185"/>
      <c r="AB51" s="179"/>
      <c r="AC51" s="177"/>
      <c r="AD51" s="177"/>
      <c r="AE51" s="174"/>
      <c r="AF51" s="174"/>
      <c r="AG51" s="174"/>
      <c r="AH51" s="180"/>
      <c r="AI51" s="180"/>
      <c r="AJ51" s="180"/>
      <c r="AK51" s="175"/>
      <c r="AL51" s="177"/>
      <c r="AM51" s="177"/>
      <c r="AN51" s="177"/>
      <c r="AO51" s="177"/>
      <c r="AP51" s="177"/>
      <c r="AQ51" s="177"/>
      <c r="AR51" s="177"/>
      <c r="AS51" s="177"/>
      <c r="AT51" s="177"/>
      <c r="AU51" s="177"/>
      <c r="AV51" s="177"/>
      <c r="AW51" s="177"/>
      <c r="AX51" s="180"/>
      <c r="AY51" s="180"/>
      <c r="AZ51" s="187"/>
      <c r="BA51" s="188"/>
      <c r="BB51" s="180"/>
      <c r="BC51" s="180"/>
      <c r="BD51" s="180"/>
      <c r="BE51" s="177"/>
      <c r="BF51" s="177"/>
      <c r="BG51" s="177"/>
      <c r="BH51" s="175"/>
      <c r="BI51" s="177"/>
      <c r="BJ51" s="177"/>
      <c r="BK51" s="177"/>
      <c r="BL51" s="177"/>
      <c r="BM51" s="177"/>
      <c r="BN51" s="177"/>
      <c r="BO51" s="177"/>
      <c r="BP51" s="177"/>
      <c r="BQ51" s="177"/>
      <c r="BR51" s="177"/>
    </row>
    <row r="52" spans="1:71" ht="15.75" customHeight="1">
      <c r="A52" s="149"/>
      <c r="B52" s="155" t="s">
        <v>39</v>
      </c>
      <c r="C52" s="155" t="s">
        <v>158</v>
      </c>
      <c r="D52" s="154" t="s">
        <v>89</v>
      </c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5"/>
      <c r="U52" s="177"/>
      <c r="V52" s="177"/>
      <c r="W52" s="177"/>
      <c r="X52" s="177"/>
      <c r="Y52" s="177"/>
      <c r="Z52" s="177"/>
      <c r="AA52" s="178"/>
      <c r="AB52" s="179"/>
      <c r="AC52" s="177"/>
      <c r="AD52" s="177"/>
      <c r="AE52" s="177"/>
      <c r="AF52" s="177"/>
      <c r="AG52" s="177"/>
      <c r="AH52" s="177"/>
      <c r="AI52" s="177"/>
      <c r="AJ52" s="177"/>
      <c r="AK52" s="175"/>
      <c r="AL52" s="177"/>
      <c r="AM52" s="177"/>
      <c r="AN52" s="177"/>
      <c r="AO52" s="177"/>
      <c r="AP52" s="177"/>
      <c r="AQ52" s="177"/>
      <c r="AR52" s="174"/>
      <c r="AS52" s="174"/>
      <c r="AT52" s="174"/>
      <c r="AU52" s="177"/>
      <c r="AV52" s="177"/>
      <c r="AW52" s="177"/>
      <c r="AX52" s="177"/>
      <c r="AY52" s="177"/>
      <c r="AZ52" s="178"/>
      <c r="BA52" s="179"/>
      <c r="BB52" s="177"/>
      <c r="BC52" s="177"/>
      <c r="BD52" s="177"/>
      <c r="BE52" s="177"/>
      <c r="BF52" s="177"/>
      <c r="BG52" s="177"/>
      <c r="BH52" s="175"/>
      <c r="BI52" s="177"/>
      <c r="BJ52" s="177"/>
      <c r="BK52" s="177"/>
      <c r="BL52" s="177"/>
      <c r="BM52" s="177"/>
      <c r="BN52" s="177"/>
      <c r="BO52" s="177"/>
      <c r="BP52" s="177"/>
      <c r="BQ52" s="177"/>
      <c r="BR52" s="177"/>
      <c r="BS52" s="120"/>
    </row>
    <row r="53" spans="1:71" ht="15.75" customHeight="1">
      <c r="A53" s="149"/>
      <c r="B53" s="158" t="s">
        <v>39</v>
      </c>
      <c r="C53" s="158" t="s">
        <v>40</v>
      </c>
      <c r="D53" s="153" t="s">
        <v>89</v>
      </c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5"/>
      <c r="U53" s="177"/>
      <c r="V53" s="177"/>
      <c r="W53" s="177"/>
      <c r="X53" s="177"/>
      <c r="Y53" s="177"/>
      <c r="Z53" s="177"/>
      <c r="AA53" s="178"/>
      <c r="AB53" s="179"/>
      <c r="AC53" s="177"/>
      <c r="AD53" s="177"/>
      <c r="AE53" s="177"/>
      <c r="AF53" s="177"/>
      <c r="AG53" s="177"/>
      <c r="AH53" s="177"/>
      <c r="AI53" s="177"/>
      <c r="AJ53" s="177"/>
      <c r="AK53" s="175"/>
      <c r="AL53" s="177"/>
      <c r="AM53" s="177"/>
      <c r="AN53" s="177"/>
      <c r="AO53" s="177"/>
      <c r="AP53" s="177"/>
      <c r="AQ53" s="177"/>
      <c r="AR53" s="174"/>
      <c r="AS53" s="174"/>
      <c r="AT53" s="174"/>
      <c r="AU53" s="177"/>
      <c r="AV53" s="177"/>
      <c r="AW53" s="177"/>
      <c r="AX53" s="177"/>
      <c r="AY53" s="177"/>
      <c r="AZ53" s="178"/>
      <c r="BA53" s="179"/>
      <c r="BB53" s="177"/>
      <c r="BC53" s="177"/>
      <c r="BD53" s="177"/>
      <c r="BE53" s="177"/>
      <c r="BF53" s="177"/>
      <c r="BG53" s="177"/>
      <c r="BH53" s="175"/>
      <c r="BI53" s="177"/>
      <c r="BJ53" s="177"/>
      <c r="BK53" s="177"/>
      <c r="BL53" s="177"/>
      <c r="BM53" s="177"/>
      <c r="BN53" s="177"/>
      <c r="BO53" s="177"/>
      <c r="BP53" s="177"/>
      <c r="BQ53" s="177"/>
      <c r="BR53" s="177"/>
      <c r="BS53" s="120"/>
    </row>
    <row r="54" spans="1:71" ht="15.75" customHeight="1">
      <c r="A54" s="149"/>
      <c r="B54" s="155" t="s">
        <v>43</v>
      </c>
      <c r="C54" s="155" t="s">
        <v>17</v>
      </c>
      <c r="D54" s="154" t="s">
        <v>90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5"/>
      <c r="U54" s="177"/>
      <c r="V54" s="177"/>
      <c r="W54" s="177"/>
      <c r="X54" s="177"/>
      <c r="Y54" s="177"/>
      <c r="Z54" s="177"/>
      <c r="AA54" s="178"/>
      <c r="AB54" s="179"/>
      <c r="AC54" s="177"/>
      <c r="AD54" s="177"/>
      <c r="AE54" s="177"/>
      <c r="AF54" s="177"/>
      <c r="AG54" s="177"/>
      <c r="AH54" s="177"/>
      <c r="AI54" s="177"/>
      <c r="AJ54" s="177"/>
      <c r="AK54" s="175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177"/>
      <c r="AX54" s="177"/>
      <c r="AY54" s="177"/>
      <c r="AZ54" s="178"/>
      <c r="BA54" s="179"/>
      <c r="BB54" s="177"/>
      <c r="BC54" s="177"/>
      <c r="BD54" s="177"/>
      <c r="BE54" s="177"/>
      <c r="BF54" s="177"/>
      <c r="BG54" s="177"/>
      <c r="BH54" s="175"/>
      <c r="BI54" s="177"/>
      <c r="BJ54" s="177"/>
      <c r="BK54" s="177"/>
      <c r="BL54" s="177"/>
      <c r="BM54" s="177"/>
      <c r="BN54" s="177"/>
      <c r="BO54" s="177"/>
      <c r="BP54" s="177"/>
      <c r="BQ54" s="177"/>
      <c r="BR54" s="177"/>
    </row>
    <row r="55" spans="1:71" ht="15.75" customHeight="1">
      <c r="A55" s="149"/>
      <c r="B55" s="152" t="s">
        <v>18</v>
      </c>
      <c r="C55" s="152" t="s">
        <v>19</v>
      </c>
      <c r="D55" s="153" t="s">
        <v>91</v>
      </c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5"/>
      <c r="U55" s="177"/>
      <c r="V55" s="177"/>
      <c r="W55" s="177"/>
      <c r="X55" s="177"/>
      <c r="Y55" s="177"/>
      <c r="Z55" s="177"/>
      <c r="AA55" s="187"/>
      <c r="AB55" s="188"/>
      <c r="AC55" s="180"/>
      <c r="AD55" s="180"/>
      <c r="AE55" s="180"/>
      <c r="AF55" s="180"/>
      <c r="AG55" s="180"/>
      <c r="AH55" s="180"/>
      <c r="AI55" s="180"/>
      <c r="AJ55" s="180"/>
      <c r="AK55" s="175"/>
      <c r="AL55" s="180"/>
      <c r="AM55" s="180"/>
      <c r="AN55" s="180"/>
      <c r="AO55" s="180"/>
      <c r="AP55" s="180"/>
      <c r="AQ55" s="180"/>
      <c r="AR55" s="180"/>
      <c r="AS55" s="180"/>
      <c r="AT55" s="180"/>
      <c r="AU55" s="180"/>
      <c r="AV55" s="180"/>
      <c r="AW55" s="180"/>
      <c r="AX55" s="180"/>
      <c r="AY55" s="180"/>
      <c r="AZ55" s="187"/>
      <c r="BA55" s="188"/>
      <c r="BB55" s="177"/>
      <c r="BC55" s="177"/>
      <c r="BD55" s="177"/>
      <c r="BE55" s="177"/>
      <c r="BF55" s="177"/>
      <c r="BG55" s="177"/>
      <c r="BH55" s="175"/>
      <c r="BI55" s="177"/>
      <c r="BJ55" s="177"/>
      <c r="BK55" s="177"/>
      <c r="BL55" s="177"/>
      <c r="BM55" s="177"/>
      <c r="BN55" s="177"/>
      <c r="BO55" s="177"/>
      <c r="BP55" s="177"/>
      <c r="BQ55" s="177"/>
      <c r="BR55" s="177"/>
    </row>
    <row r="56" spans="1:71" ht="15.75" customHeight="1">
      <c r="A56" s="149"/>
      <c r="B56" s="155" t="s">
        <v>145</v>
      </c>
      <c r="C56" s="155" t="s">
        <v>146</v>
      </c>
      <c r="D56" s="155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5"/>
      <c r="U56" s="177"/>
      <c r="V56" s="177"/>
      <c r="W56" s="177"/>
      <c r="X56" s="177"/>
      <c r="Y56" s="177"/>
      <c r="Z56" s="177"/>
      <c r="AA56" s="178"/>
      <c r="AB56" s="179"/>
      <c r="AC56" s="177"/>
      <c r="AD56" s="177"/>
      <c r="AE56" s="177"/>
      <c r="AF56" s="177"/>
      <c r="AG56" s="177"/>
      <c r="AH56" s="177"/>
      <c r="AI56" s="177"/>
      <c r="AJ56" s="174"/>
      <c r="AK56" s="175"/>
      <c r="AL56" s="174"/>
      <c r="AM56" s="174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8"/>
      <c r="BA56" s="179"/>
      <c r="BB56" s="177"/>
      <c r="BC56" s="177"/>
      <c r="BD56" s="177"/>
      <c r="BE56" s="177"/>
      <c r="BF56" s="177"/>
      <c r="BG56" s="177"/>
      <c r="BH56" s="175"/>
      <c r="BI56" s="177"/>
      <c r="BJ56" s="177"/>
      <c r="BK56" s="177"/>
      <c r="BL56" s="177"/>
      <c r="BM56" s="177"/>
      <c r="BN56" s="177"/>
      <c r="BO56" s="177"/>
      <c r="BP56" s="177"/>
      <c r="BQ56" s="177"/>
      <c r="BR56" s="177"/>
    </row>
    <row r="57" spans="1:71" s="119" customFormat="1" ht="15.75" customHeight="1">
      <c r="A57" s="149"/>
      <c r="B57" s="158" t="s">
        <v>171</v>
      </c>
      <c r="C57" s="158" t="s">
        <v>172</v>
      </c>
      <c r="D57" s="153" t="s">
        <v>173</v>
      </c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5"/>
      <c r="U57" s="177"/>
      <c r="V57" s="177"/>
      <c r="W57" s="177"/>
      <c r="X57" s="177"/>
      <c r="Y57" s="177"/>
      <c r="Z57" s="177"/>
      <c r="AA57" s="195"/>
      <c r="AB57" s="196"/>
      <c r="AC57" s="177"/>
      <c r="AD57" s="177"/>
      <c r="AE57" s="177"/>
      <c r="AF57" s="177"/>
      <c r="AG57" s="177"/>
      <c r="AH57" s="177"/>
      <c r="AI57" s="177"/>
      <c r="AJ57" s="177"/>
      <c r="AK57" s="175"/>
      <c r="AL57" s="174"/>
      <c r="AM57" s="174"/>
      <c r="AN57" s="177"/>
      <c r="AO57" s="177"/>
      <c r="AP57" s="177"/>
      <c r="AQ57" s="177"/>
      <c r="AR57" s="177"/>
      <c r="AS57" s="177"/>
      <c r="AT57" s="177"/>
      <c r="AU57" s="180"/>
      <c r="AV57" s="180"/>
      <c r="AW57" s="180"/>
      <c r="AX57" s="182"/>
      <c r="AY57" s="180"/>
      <c r="AZ57" s="185"/>
      <c r="BA57" s="188"/>
      <c r="BB57" s="180"/>
      <c r="BC57" s="180"/>
      <c r="BD57" s="177"/>
      <c r="BE57" s="177"/>
      <c r="BF57" s="177"/>
      <c r="BG57" s="177"/>
      <c r="BH57" s="175"/>
      <c r="BI57" s="177"/>
      <c r="BJ57" s="177"/>
      <c r="BK57" s="177"/>
      <c r="BL57" s="177"/>
      <c r="BM57" s="177"/>
      <c r="BN57" s="177"/>
      <c r="BO57" s="177"/>
      <c r="BP57" s="177"/>
      <c r="BQ57" s="177"/>
      <c r="BR57" s="177"/>
      <c r="BS57" s="120"/>
    </row>
    <row r="58" spans="1:71" s="119" customFormat="1" ht="15.75" customHeight="1">
      <c r="A58" s="149"/>
      <c r="B58" s="155" t="s">
        <v>171</v>
      </c>
      <c r="C58" s="155" t="s">
        <v>174</v>
      </c>
      <c r="D58" s="154" t="s">
        <v>182</v>
      </c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5"/>
      <c r="U58" s="177"/>
      <c r="V58" s="177"/>
      <c r="W58" s="177"/>
      <c r="X58" s="177"/>
      <c r="Y58" s="177"/>
      <c r="Z58" s="177"/>
      <c r="AA58" s="195"/>
      <c r="AB58" s="196"/>
      <c r="AC58" s="177"/>
      <c r="AD58" s="177"/>
      <c r="AE58" s="177"/>
      <c r="AF58" s="177"/>
      <c r="AG58" s="177"/>
      <c r="AH58" s="177"/>
      <c r="AI58" s="177"/>
      <c r="AJ58" s="174"/>
      <c r="AK58" s="175"/>
      <c r="AL58" s="174"/>
      <c r="AM58" s="174"/>
      <c r="AN58" s="177"/>
      <c r="AO58" s="177"/>
      <c r="AP58" s="177"/>
      <c r="AQ58" s="177"/>
      <c r="AR58" s="177"/>
      <c r="AS58" s="177"/>
      <c r="AT58" s="177"/>
      <c r="AU58" s="180"/>
      <c r="AV58" s="180"/>
      <c r="AW58" s="180"/>
      <c r="AX58" s="182"/>
      <c r="AY58" s="180"/>
      <c r="AZ58" s="185"/>
      <c r="BA58" s="188"/>
      <c r="BB58" s="180"/>
      <c r="BC58" s="180"/>
      <c r="BD58" s="177"/>
      <c r="BE58" s="177"/>
      <c r="BF58" s="177"/>
      <c r="BG58" s="177"/>
      <c r="BH58" s="175"/>
      <c r="BI58" s="177"/>
      <c r="BJ58" s="177"/>
      <c r="BK58" s="177"/>
      <c r="BL58" s="177"/>
      <c r="BM58" s="177"/>
      <c r="BN58" s="177"/>
      <c r="BO58" s="177"/>
      <c r="BP58" s="177"/>
      <c r="BQ58" s="177"/>
      <c r="BR58" s="177"/>
      <c r="BS58" s="120"/>
    </row>
    <row r="59" spans="1:71" ht="15.75" customHeight="1">
      <c r="A59" s="149"/>
      <c r="B59" s="152" t="s">
        <v>20</v>
      </c>
      <c r="C59" s="152" t="s">
        <v>2</v>
      </c>
      <c r="D59" s="153" t="s">
        <v>92</v>
      </c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5"/>
      <c r="U59" s="177"/>
      <c r="V59" s="177"/>
      <c r="W59" s="177"/>
      <c r="X59" s="177"/>
      <c r="Y59" s="180"/>
      <c r="Z59" s="180"/>
      <c r="AA59" s="187"/>
      <c r="AB59" s="188"/>
      <c r="AC59" s="180"/>
      <c r="AD59" s="180"/>
      <c r="AE59" s="180"/>
      <c r="AF59" s="180"/>
      <c r="AG59" s="180"/>
      <c r="AH59" s="180"/>
      <c r="AI59" s="180"/>
      <c r="AJ59" s="180"/>
      <c r="AK59" s="175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7"/>
      <c r="BA59" s="188"/>
      <c r="BB59" s="180"/>
      <c r="BC59" s="180"/>
      <c r="BD59" s="180"/>
      <c r="BE59" s="177"/>
      <c r="BF59" s="177"/>
      <c r="BG59" s="177"/>
      <c r="BH59" s="175"/>
      <c r="BI59" s="180"/>
      <c r="BJ59" s="180"/>
      <c r="BK59" s="180"/>
      <c r="BL59" s="180"/>
      <c r="BM59" s="177"/>
      <c r="BN59" s="177"/>
      <c r="BO59" s="177"/>
      <c r="BP59" s="177"/>
      <c r="BQ59" s="177"/>
      <c r="BR59" s="177"/>
      <c r="BS59" s="120"/>
    </row>
    <row r="60" spans="1:71" ht="15.75" customHeight="1">
      <c r="A60" s="149"/>
      <c r="B60" s="132" t="s">
        <v>52</v>
      </c>
      <c r="C60" s="132" t="s">
        <v>93</v>
      </c>
      <c r="D60" s="154" t="s">
        <v>94</v>
      </c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5"/>
      <c r="U60" s="177"/>
      <c r="V60" s="177"/>
      <c r="W60" s="177"/>
      <c r="X60" s="177"/>
      <c r="Y60" s="177"/>
      <c r="Z60" s="177"/>
      <c r="AA60" s="178"/>
      <c r="AB60" s="179"/>
      <c r="AC60" s="177"/>
      <c r="AD60" s="177"/>
      <c r="AE60" s="177"/>
      <c r="AF60" s="177"/>
      <c r="AG60" s="177"/>
      <c r="AH60" s="180"/>
      <c r="AI60" s="180"/>
      <c r="AJ60" s="180"/>
      <c r="AK60" s="175"/>
      <c r="AL60" s="177"/>
      <c r="AM60" s="177"/>
      <c r="AN60" s="177"/>
      <c r="AO60" s="177"/>
      <c r="AP60" s="177"/>
      <c r="AQ60" s="177"/>
      <c r="AR60" s="177"/>
      <c r="AS60" s="177"/>
      <c r="AT60" s="177"/>
      <c r="AU60" s="177"/>
      <c r="AV60" s="177"/>
      <c r="AW60" s="177"/>
      <c r="AX60" s="180"/>
      <c r="AY60" s="180"/>
      <c r="AZ60" s="187"/>
      <c r="BA60" s="179"/>
      <c r="BB60" s="177"/>
      <c r="BC60" s="177"/>
      <c r="BD60" s="177"/>
      <c r="BE60" s="177"/>
      <c r="BF60" s="177"/>
      <c r="BG60" s="177"/>
      <c r="BH60" s="175"/>
      <c r="BI60" s="177"/>
      <c r="BJ60" s="177"/>
      <c r="BK60" s="177"/>
      <c r="BL60" s="177"/>
      <c r="BM60" s="177"/>
      <c r="BN60" s="177"/>
      <c r="BO60" s="177"/>
      <c r="BP60" s="177"/>
      <c r="BQ60" s="177"/>
      <c r="BR60" s="177"/>
      <c r="BS60" s="120"/>
    </row>
    <row r="61" spans="1:71" ht="15.75" customHeight="1">
      <c r="A61" s="149"/>
      <c r="B61" s="152" t="s">
        <v>96</v>
      </c>
      <c r="C61" s="152" t="s">
        <v>21</v>
      </c>
      <c r="D61" s="153" t="s">
        <v>97</v>
      </c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5"/>
      <c r="U61" s="182"/>
      <c r="V61" s="182"/>
      <c r="W61" s="182"/>
      <c r="X61" s="182"/>
      <c r="Y61" s="182"/>
      <c r="Z61" s="182"/>
      <c r="AA61" s="183"/>
      <c r="AB61" s="184"/>
      <c r="AC61" s="182"/>
      <c r="AD61" s="182"/>
      <c r="AE61" s="191"/>
      <c r="AF61" s="191"/>
      <c r="AG61" s="182"/>
      <c r="AH61" s="182"/>
      <c r="AI61" s="182"/>
      <c r="AJ61" s="182"/>
      <c r="AK61" s="175"/>
      <c r="AL61" s="182"/>
      <c r="AM61" s="182"/>
      <c r="AN61" s="182"/>
      <c r="AO61" s="182"/>
      <c r="AP61" s="182"/>
      <c r="AQ61" s="182"/>
      <c r="AR61" s="182"/>
      <c r="AS61" s="182"/>
      <c r="AT61" s="182"/>
      <c r="AU61" s="182"/>
      <c r="AV61" s="182"/>
      <c r="AW61" s="182"/>
      <c r="AX61" s="182"/>
      <c r="AY61" s="182"/>
      <c r="AZ61" s="183"/>
      <c r="BA61" s="184"/>
      <c r="BB61" s="182"/>
      <c r="BC61" s="182"/>
      <c r="BD61" s="182"/>
      <c r="BE61" s="182"/>
      <c r="BF61" s="182"/>
      <c r="BG61" s="182"/>
      <c r="BH61" s="175"/>
      <c r="BI61" s="177"/>
      <c r="BJ61" s="177"/>
      <c r="BK61" s="177"/>
      <c r="BL61" s="177"/>
      <c r="BM61" s="177"/>
      <c r="BN61" s="177"/>
      <c r="BO61" s="177"/>
      <c r="BP61" s="177"/>
      <c r="BQ61" s="177"/>
      <c r="BR61" s="177"/>
    </row>
    <row r="62" spans="1:71" ht="15.75" customHeight="1">
      <c r="A62" s="149"/>
      <c r="B62" s="132" t="s">
        <v>22</v>
      </c>
      <c r="C62" s="132" t="s">
        <v>21</v>
      </c>
      <c r="D62" s="154" t="s">
        <v>98</v>
      </c>
      <c r="E62" s="177"/>
      <c r="F62" s="177"/>
      <c r="G62" s="177"/>
      <c r="H62" s="177"/>
      <c r="I62" s="177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5"/>
      <c r="U62" s="177"/>
      <c r="V62" s="177"/>
      <c r="W62" s="177"/>
      <c r="X62" s="177"/>
      <c r="Y62" s="177"/>
      <c r="Z62" s="177"/>
      <c r="AA62" s="178"/>
      <c r="AB62" s="179"/>
      <c r="AC62" s="177"/>
      <c r="AD62" s="177"/>
      <c r="AE62" s="177"/>
      <c r="AF62" s="177"/>
      <c r="AG62" s="177"/>
      <c r="AH62" s="177"/>
      <c r="AI62" s="177"/>
      <c r="AJ62" s="177"/>
      <c r="AK62" s="175"/>
      <c r="AL62" s="177"/>
      <c r="AM62" s="177"/>
      <c r="AN62" s="177"/>
      <c r="AO62" s="177"/>
      <c r="AP62" s="177"/>
      <c r="AQ62" s="177"/>
      <c r="AR62" s="180"/>
      <c r="AS62" s="180"/>
      <c r="AT62" s="180"/>
      <c r="AU62" s="177"/>
      <c r="AV62" s="177"/>
      <c r="AW62" s="177"/>
      <c r="AX62" s="180"/>
      <c r="AY62" s="180"/>
      <c r="AZ62" s="187"/>
      <c r="BA62" s="188"/>
      <c r="BB62" s="180"/>
      <c r="BC62" s="180"/>
      <c r="BD62" s="180"/>
      <c r="BE62" s="177"/>
      <c r="BF62" s="177"/>
      <c r="BG62" s="177"/>
      <c r="BH62" s="175"/>
      <c r="BI62" s="177"/>
      <c r="BJ62" s="177"/>
      <c r="BK62" s="177"/>
      <c r="BL62" s="177"/>
      <c r="BM62" s="177"/>
      <c r="BN62" s="177"/>
      <c r="BO62" s="177"/>
      <c r="BP62" s="177"/>
      <c r="BQ62" s="177"/>
      <c r="BR62" s="177"/>
    </row>
    <row r="63" spans="1:71" ht="15.75" customHeight="1">
      <c r="A63" s="149"/>
      <c r="B63" s="152" t="s">
        <v>49</v>
      </c>
      <c r="C63" s="152" t="s">
        <v>162</v>
      </c>
      <c r="D63" s="153" t="s">
        <v>99</v>
      </c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5"/>
      <c r="U63" s="177"/>
      <c r="V63" s="177"/>
      <c r="W63" s="177"/>
      <c r="X63" s="177"/>
      <c r="Y63" s="177"/>
      <c r="Z63" s="177"/>
      <c r="AA63" s="178"/>
      <c r="AB63" s="179"/>
      <c r="AC63" s="177"/>
      <c r="AD63" s="177"/>
      <c r="AE63" s="182"/>
      <c r="AF63" s="192"/>
      <c r="AG63" s="182"/>
      <c r="AH63" s="177"/>
      <c r="AI63" s="177"/>
      <c r="AJ63" s="177"/>
      <c r="AK63" s="175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182"/>
      <c r="AX63" s="180"/>
      <c r="AY63" s="180"/>
      <c r="AZ63" s="187"/>
      <c r="BA63" s="188"/>
      <c r="BB63" s="180"/>
      <c r="BC63" s="180"/>
      <c r="BD63" s="180"/>
      <c r="BE63" s="177"/>
      <c r="BF63" s="177"/>
      <c r="BG63" s="177"/>
      <c r="BH63" s="175"/>
      <c r="BI63" s="177"/>
      <c r="BJ63" s="177"/>
      <c r="BK63" s="177"/>
      <c r="BL63" s="177"/>
      <c r="BM63" s="177"/>
      <c r="BN63" s="177"/>
      <c r="BO63" s="177"/>
      <c r="BP63" s="177"/>
      <c r="BQ63" s="177"/>
      <c r="BR63" s="177"/>
      <c r="BS63" s="120"/>
    </row>
    <row r="64" spans="1:71" ht="15.75" customHeight="1">
      <c r="A64" s="149"/>
      <c r="B64" s="132" t="s">
        <v>49</v>
      </c>
      <c r="C64" s="132" t="s">
        <v>23</v>
      </c>
      <c r="D64" s="154" t="s">
        <v>99</v>
      </c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5"/>
      <c r="U64" s="177"/>
      <c r="V64" s="177"/>
      <c r="W64" s="177"/>
      <c r="X64" s="183"/>
      <c r="Y64" s="183"/>
      <c r="Z64" s="183"/>
      <c r="AA64" s="183"/>
      <c r="AB64" s="188"/>
      <c r="AC64" s="180"/>
      <c r="AD64" s="180"/>
      <c r="AE64" s="189"/>
      <c r="AF64" s="189"/>
      <c r="AG64" s="190"/>
      <c r="AH64" s="177"/>
      <c r="AI64" s="177"/>
      <c r="AJ64" s="177"/>
      <c r="AK64" s="175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82"/>
      <c r="AX64" s="182"/>
      <c r="AY64" s="180"/>
      <c r="AZ64" s="183"/>
      <c r="BA64" s="188"/>
      <c r="BB64" s="180"/>
      <c r="BC64" s="180"/>
      <c r="BD64" s="180"/>
      <c r="BE64" s="180"/>
      <c r="BF64" s="177"/>
      <c r="BG64" s="177"/>
      <c r="BH64" s="175"/>
      <c r="BI64" s="180"/>
      <c r="BJ64" s="180"/>
      <c r="BK64" s="180"/>
      <c r="BL64" s="180"/>
      <c r="BM64" s="180"/>
      <c r="BN64" s="180"/>
      <c r="BO64" s="180"/>
      <c r="BP64" s="180"/>
      <c r="BQ64" s="180"/>
      <c r="BR64" s="180"/>
    </row>
    <row r="65" spans="1:72" ht="15.75" customHeight="1">
      <c r="A65" s="149"/>
      <c r="B65" s="152" t="s">
        <v>49</v>
      </c>
      <c r="C65" s="152" t="s">
        <v>95</v>
      </c>
      <c r="D65" s="153" t="s">
        <v>99</v>
      </c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5"/>
      <c r="U65" s="177"/>
      <c r="V65" s="177"/>
      <c r="W65" s="177"/>
      <c r="X65" s="177"/>
      <c r="Y65" s="177"/>
      <c r="Z65" s="177"/>
      <c r="AA65" s="185"/>
      <c r="AB65" s="179"/>
      <c r="AC65" s="177"/>
      <c r="AD65" s="181"/>
      <c r="AE65" s="182"/>
      <c r="AF65" s="192"/>
      <c r="AG65" s="182"/>
      <c r="AH65" s="182"/>
      <c r="AI65" s="182"/>
      <c r="AJ65" s="182"/>
      <c r="AK65" s="175"/>
      <c r="AL65" s="177"/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  <c r="AW65" s="182"/>
      <c r="AX65" s="177"/>
      <c r="AY65" s="177"/>
      <c r="AZ65" s="178"/>
      <c r="BA65" s="179"/>
      <c r="BB65" s="177"/>
      <c r="BC65" s="177"/>
      <c r="BD65" s="177"/>
      <c r="BE65" s="177"/>
      <c r="BF65" s="177"/>
      <c r="BG65" s="177"/>
      <c r="BH65" s="175"/>
      <c r="BI65" s="177"/>
      <c r="BJ65" s="177"/>
      <c r="BK65" s="177"/>
      <c r="BL65" s="177"/>
      <c r="BM65" s="177"/>
      <c r="BN65" s="177"/>
      <c r="BO65" s="177"/>
      <c r="BP65" s="177"/>
      <c r="BQ65" s="177"/>
      <c r="BR65" s="177"/>
      <c r="BS65" s="120"/>
    </row>
    <row r="66" spans="1:72" s="119" customFormat="1" ht="15.75" customHeight="1">
      <c r="A66" s="149"/>
      <c r="B66" s="132" t="s">
        <v>37</v>
      </c>
      <c r="C66" s="132" t="s">
        <v>175</v>
      </c>
      <c r="D66" s="154" t="s">
        <v>100</v>
      </c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5"/>
      <c r="U66" s="177"/>
      <c r="V66" s="177"/>
      <c r="W66" s="177"/>
      <c r="X66" s="177"/>
      <c r="Y66" s="177"/>
      <c r="Z66" s="177"/>
      <c r="AA66" s="195"/>
      <c r="AB66" s="196"/>
      <c r="AC66" s="177"/>
      <c r="AD66" s="180"/>
      <c r="AE66" s="180"/>
      <c r="AF66" s="180"/>
      <c r="AG66" s="180"/>
      <c r="AH66" s="190"/>
      <c r="AI66" s="177"/>
      <c r="AJ66" s="182"/>
      <c r="AK66" s="175"/>
      <c r="AL66" s="177"/>
      <c r="AM66" s="177"/>
      <c r="AN66" s="177"/>
      <c r="AO66" s="177"/>
      <c r="AP66" s="177"/>
      <c r="AQ66" s="177"/>
      <c r="AR66" s="177"/>
      <c r="AS66" s="177"/>
      <c r="AT66" s="177"/>
      <c r="AU66" s="177"/>
      <c r="AV66" s="177"/>
      <c r="AW66" s="183"/>
      <c r="AX66" s="183"/>
      <c r="AY66" s="183"/>
      <c r="AZ66" s="185"/>
      <c r="BA66" s="188"/>
      <c r="BB66" s="183"/>
      <c r="BC66" s="183"/>
      <c r="BD66" s="177"/>
      <c r="BE66" s="177"/>
      <c r="BF66" s="177"/>
      <c r="BG66" s="177"/>
      <c r="BH66" s="175"/>
      <c r="BI66" s="177"/>
      <c r="BJ66" s="177"/>
      <c r="BK66" s="177"/>
      <c r="BL66" s="177"/>
      <c r="BM66" s="177"/>
      <c r="BN66" s="177"/>
      <c r="BO66" s="177"/>
      <c r="BP66" s="177"/>
      <c r="BQ66" s="177"/>
      <c r="BR66" s="177"/>
      <c r="BS66" s="120"/>
    </row>
    <row r="67" spans="1:72" s="119" customFormat="1" ht="15.75" customHeight="1">
      <c r="A67" s="149"/>
      <c r="B67" s="152" t="s">
        <v>176</v>
      </c>
      <c r="C67" s="152" t="s">
        <v>177</v>
      </c>
      <c r="D67" s="153" t="s">
        <v>178</v>
      </c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5"/>
      <c r="U67" s="177"/>
      <c r="V67" s="177"/>
      <c r="W67" s="177"/>
      <c r="X67" s="178"/>
      <c r="Y67" s="178"/>
      <c r="Z67" s="178"/>
      <c r="AA67" s="185"/>
      <c r="AB67" s="179"/>
      <c r="AC67" s="177"/>
      <c r="AD67" s="177"/>
      <c r="AE67" s="177"/>
      <c r="AF67" s="192"/>
      <c r="AG67" s="190"/>
      <c r="AH67" s="190"/>
      <c r="AI67" s="182"/>
      <c r="AJ67" s="182"/>
      <c r="AK67" s="175"/>
      <c r="AL67" s="177"/>
      <c r="AM67" s="177"/>
      <c r="AN67" s="177"/>
      <c r="AO67" s="177"/>
      <c r="AP67" s="177"/>
      <c r="AQ67" s="177"/>
      <c r="AR67" s="177"/>
      <c r="AS67" s="177"/>
      <c r="AT67" s="177"/>
      <c r="AU67" s="177"/>
      <c r="AV67" s="177"/>
      <c r="AW67" s="182"/>
      <c r="AX67" s="182"/>
      <c r="AY67" s="182"/>
      <c r="AZ67" s="183"/>
      <c r="BA67" s="184"/>
      <c r="BB67" s="177"/>
      <c r="BC67" s="177"/>
      <c r="BD67" s="177"/>
      <c r="BE67" s="177"/>
      <c r="BF67" s="177"/>
      <c r="BG67" s="177"/>
      <c r="BH67" s="175"/>
      <c r="BI67" s="177"/>
      <c r="BJ67" s="177"/>
      <c r="BK67" s="177"/>
      <c r="BL67" s="177"/>
      <c r="BM67" s="177"/>
      <c r="BN67" s="177"/>
      <c r="BO67" s="177"/>
      <c r="BP67" s="177"/>
      <c r="BQ67" s="177"/>
      <c r="BR67" s="177"/>
      <c r="BS67" s="120"/>
    </row>
    <row r="68" spans="1:72" s="119" customFormat="1" ht="15.75" customHeight="1">
      <c r="A68" s="149"/>
      <c r="B68" s="160" t="s">
        <v>176</v>
      </c>
      <c r="C68" s="160" t="s">
        <v>172</v>
      </c>
      <c r="D68" s="154" t="s">
        <v>178</v>
      </c>
      <c r="E68" s="177"/>
      <c r="F68" s="177"/>
      <c r="G68" s="177"/>
      <c r="H68" s="177"/>
      <c r="I68" s="177"/>
      <c r="J68" s="177"/>
      <c r="K68" s="177"/>
      <c r="L68" s="177"/>
      <c r="M68" s="177"/>
      <c r="N68" s="174"/>
      <c r="O68" s="174"/>
      <c r="P68" s="174"/>
      <c r="Q68" s="174"/>
      <c r="R68" s="177"/>
      <c r="S68" s="177"/>
      <c r="T68" s="175"/>
      <c r="U68" s="177"/>
      <c r="V68" s="177"/>
      <c r="W68" s="177"/>
      <c r="X68" s="177"/>
      <c r="Y68" s="177"/>
      <c r="Z68" s="177"/>
      <c r="AA68" s="178"/>
      <c r="AB68" s="188"/>
      <c r="AC68" s="180"/>
      <c r="AD68" s="180"/>
      <c r="AE68" s="174"/>
      <c r="AF68" s="174"/>
      <c r="AG68" s="174"/>
      <c r="AH68" s="183"/>
      <c r="AI68" s="183"/>
      <c r="AJ68" s="182"/>
      <c r="AK68" s="175"/>
      <c r="AL68" s="177"/>
      <c r="AM68" s="177"/>
      <c r="AN68" s="177"/>
      <c r="AO68" s="177"/>
      <c r="AP68" s="177"/>
      <c r="AQ68" s="177"/>
      <c r="AR68" s="177"/>
      <c r="AS68" s="177"/>
      <c r="AT68" s="177"/>
      <c r="AU68" s="177"/>
      <c r="AV68" s="177"/>
      <c r="AW68" s="182"/>
      <c r="AX68" s="182"/>
      <c r="AY68" s="182"/>
      <c r="AZ68" s="183"/>
      <c r="BA68" s="188"/>
      <c r="BB68" s="180"/>
      <c r="BC68" s="180"/>
      <c r="BD68" s="177"/>
      <c r="BE68" s="177"/>
      <c r="BF68" s="177"/>
      <c r="BG68" s="177"/>
      <c r="BH68" s="175"/>
      <c r="BI68" s="177"/>
      <c r="BJ68" s="177"/>
      <c r="BK68" s="177"/>
      <c r="BL68" s="177"/>
      <c r="BM68" s="177"/>
      <c r="BN68" s="177"/>
      <c r="BO68" s="177"/>
      <c r="BP68" s="177"/>
      <c r="BQ68" s="177"/>
      <c r="BR68" s="177"/>
      <c r="BS68" s="120"/>
    </row>
    <row r="69" spans="1:72" ht="15.75" customHeight="1">
      <c r="A69" s="149"/>
      <c r="B69" s="152" t="s">
        <v>101</v>
      </c>
      <c r="C69" s="152" t="s">
        <v>58</v>
      </c>
      <c r="D69" s="153" t="s">
        <v>102</v>
      </c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5"/>
      <c r="U69" s="177"/>
      <c r="V69" s="177"/>
      <c r="W69" s="177"/>
      <c r="X69" s="177"/>
      <c r="Y69" s="177"/>
      <c r="Z69" s="177"/>
      <c r="AA69" s="178"/>
      <c r="AB69" s="179"/>
      <c r="AC69" s="177"/>
      <c r="AD69" s="177"/>
      <c r="AE69" s="177"/>
      <c r="AF69" s="177"/>
      <c r="AG69" s="177"/>
      <c r="AH69" s="177"/>
      <c r="AI69" s="177"/>
      <c r="AJ69" s="177"/>
      <c r="AK69" s="175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177"/>
      <c r="AX69" s="177"/>
      <c r="AY69" s="177"/>
      <c r="AZ69" s="178"/>
      <c r="BA69" s="179"/>
      <c r="BB69" s="177"/>
      <c r="BC69" s="180"/>
      <c r="BD69" s="180"/>
      <c r="BE69" s="180"/>
      <c r="BF69" s="177"/>
      <c r="BG69" s="177"/>
      <c r="BH69" s="175"/>
      <c r="BI69" s="177"/>
      <c r="BJ69" s="177"/>
      <c r="BK69" s="177"/>
      <c r="BL69" s="177"/>
      <c r="BM69" s="177"/>
      <c r="BN69" s="177"/>
      <c r="BO69" s="177"/>
      <c r="BP69" s="177"/>
      <c r="BQ69" s="177"/>
      <c r="BR69" s="177"/>
    </row>
    <row r="70" spans="1:72" ht="15.75" customHeight="1">
      <c r="A70" s="149"/>
      <c r="B70" s="132" t="s">
        <v>25</v>
      </c>
      <c r="C70" s="132" t="s">
        <v>156</v>
      </c>
      <c r="D70" s="154" t="s">
        <v>104</v>
      </c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5"/>
      <c r="U70" s="177"/>
      <c r="V70" s="177"/>
      <c r="W70" s="177"/>
      <c r="X70" s="177"/>
      <c r="Y70" s="177"/>
      <c r="Z70" s="177"/>
      <c r="AA70" s="178"/>
      <c r="AB70" s="184"/>
      <c r="AC70" s="192"/>
      <c r="AD70" s="183"/>
      <c r="AE70" s="183"/>
      <c r="AF70" s="183"/>
      <c r="AG70" s="183"/>
      <c r="AH70" s="192"/>
      <c r="AI70" s="183"/>
      <c r="AJ70" s="190"/>
      <c r="AK70" s="175"/>
      <c r="AL70" s="177"/>
      <c r="AM70" s="177"/>
      <c r="AN70" s="177"/>
      <c r="AO70" s="177"/>
      <c r="AP70" s="177"/>
      <c r="AQ70" s="177"/>
      <c r="AR70" s="177"/>
      <c r="AS70" s="177"/>
      <c r="AT70" s="177"/>
      <c r="AU70" s="177"/>
      <c r="AV70" s="177"/>
      <c r="AW70" s="177"/>
      <c r="AX70" s="177"/>
      <c r="AY70" s="177"/>
      <c r="AZ70" s="183"/>
      <c r="BA70" s="184"/>
      <c r="BB70" s="182"/>
      <c r="BC70" s="182"/>
      <c r="BD70" s="182"/>
      <c r="BE70" s="182"/>
      <c r="BF70" s="177"/>
      <c r="BG70" s="177"/>
      <c r="BH70" s="175"/>
      <c r="BI70" s="177"/>
      <c r="BJ70" s="177"/>
      <c r="BK70" s="177"/>
      <c r="BL70" s="177"/>
      <c r="BM70" s="177"/>
      <c r="BN70" s="177"/>
      <c r="BO70" s="177"/>
      <c r="BP70" s="177"/>
      <c r="BQ70" s="177"/>
      <c r="BR70" s="177"/>
      <c r="BS70" s="120"/>
    </row>
    <row r="71" spans="1:72" ht="15.75" customHeight="1">
      <c r="A71" s="149"/>
      <c r="B71" s="152" t="s">
        <v>25</v>
      </c>
      <c r="C71" s="152" t="s">
        <v>103</v>
      </c>
      <c r="D71" s="153" t="s">
        <v>104</v>
      </c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5"/>
      <c r="U71" s="177"/>
      <c r="V71" s="177"/>
      <c r="W71" s="177"/>
      <c r="X71" s="177"/>
      <c r="Y71" s="177"/>
      <c r="Z71" s="177"/>
      <c r="AA71" s="178"/>
      <c r="AB71" s="179"/>
      <c r="AC71" s="177"/>
      <c r="AD71" s="177"/>
      <c r="AE71" s="177"/>
      <c r="AF71" s="177"/>
      <c r="AG71" s="177"/>
      <c r="AH71" s="174"/>
      <c r="AI71" s="174"/>
      <c r="AJ71" s="174"/>
      <c r="AK71" s="175"/>
      <c r="AL71" s="174"/>
      <c r="AM71" s="174"/>
      <c r="AN71" s="174"/>
      <c r="AO71" s="174"/>
      <c r="AP71" s="182"/>
      <c r="AQ71" s="182"/>
      <c r="AR71" s="177"/>
      <c r="AS71" s="177"/>
      <c r="AT71" s="177"/>
      <c r="AU71" s="177"/>
      <c r="AV71" s="177"/>
      <c r="AW71" s="177"/>
      <c r="AX71" s="182"/>
      <c r="AY71" s="182"/>
      <c r="AZ71" s="185"/>
      <c r="BA71" s="188"/>
      <c r="BB71" s="174"/>
      <c r="BC71" s="182"/>
      <c r="BD71" s="182"/>
      <c r="BE71" s="182"/>
      <c r="BF71" s="177"/>
      <c r="BG71" s="177"/>
      <c r="BH71" s="175"/>
      <c r="BI71" s="177"/>
      <c r="BJ71" s="177"/>
      <c r="BK71" s="177"/>
      <c r="BL71" s="177"/>
      <c r="BM71" s="177"/>
      <c r="BN71" s="177"/>
      <c r="BO71" s="177"/>
      <c r="BP71" s="177"/>
      <c r="BQ71" s="177"/>
      <c r="BR71" s="177"/>
    </row>
    <row r="72" spans="1:72" ht="15.75" customHeight="1">
      <c r="A72" s="149"/>
      <c r="B72" s="155" t="s">
        <v>27</v>
      </c>
      <c r="C72" s="155" t="s">
        <v>28</v>
      </c>
      <c r="D72" s="155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5"/>
      <c r="U72" s="177"/>
      <c r="V72" s="177"/>
      <c r="W72" s="177"/>
      <c r="X72" s="177"/>
      <c r="Y72" s="177"/>
      <c r="Z72" s="177"/>
      <c r="AA72" s="178"/>
      <c r="AB72" s="179"/>
      <c r="AC72" s="177"/>
      <c r="AD72" s="177"/>
      <c r="AE72" s="177"/>
      <c r="AF72" s="177"/>
      <c r="AG72" s="177"/>
      <c r="AH72" s="177"/>
      <c r="AI72" s="177"/>
      <c r="AJ72" s="182"/>
      <c r="AK72" s="175"/>
      <c r="AL72" s="180"/>
      <c r="AM72" s="180"/>
      <c r="AN72" s="177"/>
      <c r="AO72" s="177"/>
      <c r="AP72" s="177"/>
      <c r="AQ72" s="177"/>
      <c r="AR72" s="177"/>
      <c r="AS72" s="177"/>
      <c r="AT72" s="177"/>
      <c r="AU72" s="177"/>
      <c r="AV72" s="177"/>
      <c r="AW72" s="177"/>
      <c r="AX72" s="177"/>
      <c r="AY72" s="177"/>
      <c r="AZ72" s="178"/>
      <c r="BA72" s="179"/>
      <c r="BB72" s="177"/>
      <c r="BC72" s="177"/>
      <c r="BD72" s="177"/>
      <c r="BE72" s="177"/>
      <c r="BF72" s="177"/>
      <c r="BG72" s="177"/>
      <c r="BH72" s="175"/>
      <c r="BI72" s="177"/>
      <c r="BJ72" s="177"/>
      <c r="BK72" s="177"/>
      <c r="BL72" s="177"/>
      <c r="BM72" s="177"/>
      <c r="BN72" s="177"/>
      <c r="BO72" s="177"/>
      <c r="BP72" s="177"/>
      <c r="BQ72" s="177"/>
      <c r="BR72" s="177"/>
      <c r="BS72" s="120"/>
    </row>
    <row r="73" spans="1:72" ht="15.75" customHeight="1">
      <c r="A73" s="149"/>
      <c r="B73" s="158" t="s">
        <v>27</v>
      </c>
      <c r="C73" s="158" t="s">
        <v>144</v>
      </c>
      <c r="D73" s="158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5"/>
      <c r="U73" s="177"/>
      <c r="V73" s="177"/>
      <c r="W73" s="177"/>
      <c r="X73" s="177"/>
      <c r="Y73" s="177"/>
      <c r="Z73" s="177"/>
      <c r="AA73" s="178"/>
      <c r="AB73" s="179"/>
      <c r="AC73" s="177"/>
      <c r="AD73" s="177"/>
      <c r="AE73" s="177"/>
      <c r="AF73" s="177"/>
      <c r="AG73" s="177"/>
      <c r="AH73" s="177"/>
      <c r="AI73" s="177"/>
      <c r="AJ73" s="174"/>
      <c r="AK73" s="175"/>
      <c r="AL73" s="174"/>
      <c r="AM73" s="174"/>
      <c r="AN73" s="177"/>
      <c r="AO73" s="177"/>
      <c r="AP73" s="177"/>
      <c r="AQ73" s="177"/>
      <c r="AR73" s="177"/>
      <c r="AS73" s="177"/>
      <c r="AT73" s="177"/>
      <c r="AU73" s="177"/>
      <c r="AV73" s="177"/>
      <c r="AW73" s="177"/>
      <c r="AX73" s="177"/>
      <c r="AY73" s="177"/>
      <c r="AZ73" s="178"/>
      <c r="BA73" s="179"/>
      <c r="BB73" s="177"/>
      <c r="BC73" s="177"/>
      <c r="BD73" s="177"/>
      <c r="BE73" s="177"/>
      <c r="BF73" s="177"/>
      <c r="BG73" s="177"/>
      <c r="BH73" s="175"/>
      <c r="BI73" s="177"/>
      <c r="BJ73" s="177"/>
      <c r="BK73" s="177"/>
      <c r="BL73" s="177"/>
      <c r="BM73" s="177"/>
      <c r="BN73" s="177"/>
      <c r="BO73" s="177"/>
      <c r="BP73" s="177"/>
      <c r="BQ73" s="177"/>
      <c r="BR73" s="177"/>
      <c r="BS73" s="120"/>
      <c r="BT73" s="119"/>
    </row>
    <row r="74" spans="1:72" ht="15.75" customHeight="1">
      <c r="A74" s="150"/>
      <c r="B74" s="132" t="s">
        <v>26</v>
      </c>
      <c r="C74" s="132" t="s">
        <v>70</v>
      </c>
      <c r="D74" s="101" t="s">
        <v>105</v>
      </c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5"/>
      <c r="U74" s="183"/>
      <c r="V74" s="183"/>
      <c r="W74" s="183"/>
      <c r="X74" s="183"/>
      <c r="Y74" s="180"/>
      <c r="Z74" s="180"/>
      <c r="AA74" s="187"/>
      <c r="AB74" s="188"/>
      <c r="AC74" s="180"/>
      <c r="AD74" s="180"/>
      <c r="AE74" s="183"/>
      <c r="AF74" s="183"/>
      <c r="AG74" s="183"/>
      <c r="AH74" s="183"/>
      <c r="AI74" s="180"/>
      <c r="AJ74" s="180"/>
      <c r="AK74" s="175"/>
      <c r="AL74" s="180"/>
      <c r="AM74" s="180"/>
      <c r="AN74" s="180"/>
      <c r="AO74" s="180"/>
      <c r="AP74" s="180"/>
      <c r="AQ74" s="180"/>
      <c r="AR74" s="183"/>
      <c r="AS74" s="183"/>
      <c r="AT74" s="183"/>
      <c r="AU74" s="183"/>
      <c r="AV74" s="183"/>
      <c r="AW74" s="183"/>
      <c r="AX74" s="180"/>
      <c r="AY74" s="180"/>
      <c r="AZ74" s="187"/>
      <c r="BA74" s="188"/>
      <c r="BB74" s="180"/>
      <c r="BC74" s="180"/>
      <c r="BD74" s="180"/>
      <c r="BE74" s="180"/>
      <c r="BF74" s="177"/>
      <c r="BG74" s="177"/>
      <c r="BH74" s="175"/>
      <c r="BI74" s="177"/>
      <c r="BJ74" s="177"/>
      <c r="BK74" s="177"/>
      <c r="BL74" s="177"/>
      <c r="BM74" s="177"/>
      <c r="BN74" s="177"/>
      <c r="BO74" s="177"/>
      <c r="BP74" s="177"/>
      <c r="BQ74" s="177"/>
      <c r="BR74" s="177"/>
      <c r="BS74" s="120"/>
    </row>
    <row r="75" spans="1:72" s="119" customFormat="1" ht="15.75" customHeight="1">
      <c r="A75" s="151"/>
      <c r="B75" s="152" t="s">
        <v>179</v>
      </c>
      <c r="C75" s="152" t="s">
        <v>164</v>
      </c>
      <c r="D75" s="153" t="s">
        <v>180</v>
      </c>
      <c r="E75" s="174"/>
      <c r="F75" s="174"/>
      <c r="G75" s="174"/>
      <c r="H75" s="174"/>
      <c r="I75" s="174"/>
      <c r="J75" s="177"/>
      <c r="K75" s="174"/>
      <c r="L75" s="174"/>
      <c r="M75" s="174"/>
      <c r="N75" s="174"/>
      <c r="O75" s="174"/>
      <c r="P75" s="174"/>
      <c r="Q75" s="174"/>
      <c r="R75" s="174"/>
      <c r="S75" s="174"/>
      <c r="T75" s="175"/>
      <c r="U75" s="177"/>
      <c r="V75" s="177"/>
      <c r="W75" s="177"/>
      <c r="X75" s="177"/>
      <c r="Y75" s="180"/>
      <c r="Z75" s="180"/>
      <c r="AA75" s="187"/>
      <c r="AB75" s="188"/>
      <c r="AC75" s="180"/>
      <c r="AD75" s="180"/>
      <c r="AE75" s="177"/>
      <c r="AF75" s="177"/>
      <c r="AG75" s="177"/>
      <c r="AH75" s="177"/>
      <c r="AI75" s="180"/>
      <c r="AJ75" s="180"/>
      <c r="AK75" s="175"/>
      <c r="AL75" s="174"/>
      <c r="AM75" s="174"/>
      <c r="AN75" s="174"/>
      <c r="AO75" s="180"/>
      <c r="AP75" s="180"/>
      <c r="AQ75" s="180"/>
      <c r="AR75" s="174"/>
      <c r="AS75" s="177"/>
      <c r="AT75" s="177"/>
      <c r="AU75" s="177"/>
      <c r="AV75" s="177"/>
      <c r="AW75" s="177"/>
      <c r="AX75" s="180"/>
      <c r="AY75" s="180"/>
      <c r="AZ75" s="187"/>
      <c r="BA75" s="188"/>
      <c r="BB75" s="180"/>
      <c r="BC75" s="180"/>
      <c r="BD75" s="180"/>
      <c r="BE75" s="180"/>
      <c r="BF75" s="177"/>
      <c r="BG75" s="177"/>
      <c r="BH75" s="175"/>
      <c r="BI75" s="177"/>
      <c r="BJ75" s="177"/>
      <c r="BK75" s="177"/>
      <c r="BL75" s="177"/>
      <c r="BM75" s="177"/>
      <c r="BN75" s="177"/>
      <c r="BO75" s="177"/>
      <c r="BP75" s="177"/>
      <c r="BQ75" s="177"/>
      <c r="BR75" s="177"/>
      <c r="BS75" s="120"/>
    </row>
    <row r="76" spans="1:72" s="119" customFormat="1" ht="15.75" customHeight="1">
      <c r="A76" s="118"/>
      <c r="B76" s="121"/>
      <c r="C76" s="121"/>
      <c r="D76" s="122"/>
      <c r="E76" s="123"/>
      <c r="F76" s="123"/>
      <c r="G76" s="123"/>
      <c r="H76" s="123"/>
      <c r="I76" s="123"/>
      <c r="J76" s="124"/>
      <c r="K76" s="123"/>
      <c r="L76" s="123"/>
      <c r="M76" s="123"/>
      <c r="N76" s="123"/>
      <c r="O76" s="123"/>
      <c r="P76" s="123"/>
      <c r="Q76" s="123"/>
      <c r="R76" s="123"/>
      <c r="S76" s="123"/>
      <c r="T76" s="125"/>
      <c r="U76" s="124"/>
      <c r="V76" s="124"/>
      <c r="W76" s="124"/>
      <c r="X76" s="124"/>
      <c r="Y76" s="126"/>
      <c r="Z76" s="126"/>
      <c r="AA76" s="126"/>
      <c r="AB76" s="126"/>
      <c r="AC76" s="126"/>
      <c r="AD76" s="126"/>
      <c r="AE76" s="124"/>
      <c r="AF76" s="124"/>
      <c r="AG76" s="124"/>
      <c r="AH76" s="124"/>
      <c r="AI76" s="126"/>
      <c r="AJ76" s="126"/>
      <c r="AK76" s="125"/>
      <c r="AL76" s="126"/>
      <c r="AM76" s="126"/>
      <c r="AN76" s="126"/>
      <c r="AO76" s="126"/>
      <c r="AP76" s="126"/>
      <c r="AQ76" s="126"/>
      <c r="AR76" s="123"/>
      <c r="AS76" s="124"/>
      <c r="AT76" s="124"/>
      <c r="AU76" s="124"/>
      <c r="AV76" s="124"/>
      <c r="AW76" s="124"/>
      <c r="AX76" s="126"/>
      <c r="AY76" s="126"/>
      <c r="AZ76" s="126"/>
      <c r="BA76" s="126"/>
      <c r="BB76" s="126"/>
      <c r="BC76" s="126"/>
      <c r="BD76" s="126"/>
      <c r="BE76" s="126"/>
      <c r="BF76" s="124"/>
      <c r="BG76" s="124"/>
      <c r="BH76" s="125"/>
      <c r="BI76" s="124"/>
      <c r="BJ76" s="124"/>
      <c r="BK76" s="124"/>
      <c r="BL76" s="124"/>
      <c r="BM76" s="124"/>
      <c r="BN76" s="124"/>
      <c r="BO76" s="124"/>
      <c r="BP76" s="124"/>
      <c r="BQ76" s="124"/>
      <c r="BR76" s="124"/>
      <c r="BS76" s="120"/>
    </row>
    <row r="77" spans="1:72" s="118" customFormat="1">
      <c r="B77" s="127"/>
      <c r="C77" s="127"/>
      <c r="D77" s="127"/>
      <c r="E77" s="128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30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30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30"/>
      <c r="BI77" s="129"/>
      <c r="BJ77" s="129"/>
      <c r="BK77" s="129"/>
      <c r="BL77" s="129"/>
      <c r="BM77" s="129"/>
      <c r="BN77" s="129"/>
      <c r="BO77" s="129"/>
      <c r="BP77" s="129"/>
      <c r="BQ77" s="129"/>
      <c r="BR77" s="129"/>
      <c r="BS77" s="131"/>
    </row>
    <row r="78" spans="1:72" s="78" customFormat="1" ht="15.6" hidden="1">
      <c r="A78" s="106" t="s">
        <v>111</v>
      </c>
      <c r="B78" s="107" t="s">
        <v>112</v>
      </c>
      <c r="C78" s="108"/>
      <c r="D78" s="108"/>
      <c r="E78" s="136">
        <f t="shared" ref="E78:S78" si="0">COUNTIF(E$11:E$77,"M")</f>
        <v>0</v>
      </c>
      <c r="F78" s="136">
        <f t="shared" si="0"/>
        <v>0</v>
      </c>
      <c r="G78" s="136">
        <f t="shared" si="0"/>
        <v>0</v>
      </c>
      <c r="H78" s="136">
        <f t="shared" si="0"/>
        <v>0</v>
      </c>
      <c r="I78" s="136">
        <f t="shared" si="0"/>
        <v>0</v>
      </c>
      <c r="J78" s="136">
        <f t="shared" si="0"/>
        <v>0</v>
      </c>
      <c r="K78" s="136">
        <f t="shared" si="0"/>
        <v>0</v>
      </c>
      <c r="L78" s="136">
        <f t="shared" si="0"/>
        <v>0</v>
      </c>
      <c r="M78" s="136">
        <f t="shared" si="0"/>
        <v>0</v>
      </c>
      <c r="N78" s="136">
        <f t="shared" si="0"/>
        <v>0</v>
      </c>
      <c r="O78" s="136">
        <f t="shared" si="0"/>
        <v>0</v>
      </c>
      <c r="P78" s="136">
        <f t="shared" si="0"/>
        <v>0</v>
      </c>
      <c r="Q78" s="136">
        <f t="shared" si="0"/>
        <v>0</v>
      </c>
      <c r="R78" s="136">
        <f t="shared" si="0"/>
        <v>0</v>
      </c>
      <c r="S78" s="136">
        <f t="shared" si="0"/>
        <v>0</v>
      </c>
      <c r="T78" s="134"/>
      <c r="U78" s="136">
        <f t="shared" ref="U78:AJ78" si="1">COUNTIF(U$11:U$77,"M")</f>
        <v>0</v>
      </c>
      <c r="V78" s="136">
        <f t="shared" si="1"/>
        <v>0</v>
      </c>
      <c r="W78" s="136">
        <f t="shared" si="1"/>
        <v>0</v>
      </c>
      <c r="X78" s="136">
        <f t="shared" si="1"/>
        <v>0</v>
      </c>
      <c r="Y78" s="136">
        <f t="shared" si="1"/>
        <v>0</v>
      </c>
      <c r="Z78" s="136">
        <f t="shared" si="1"/>
        <v>0</v>
      </c>
      <c r="AA78" s="136">
        <f t="shared" si="1"/>
        <v>0</v>
      </c>
      <c r="AB78" s="136">
        <f t="shared" si="1"/>
        <v>0</v>
      </c>
      <c r="AC78" s="136">
        <f t="shared" si="1"/>
        <v>0</v>
      </c>
      <c r="AD78" s="136">
        <f t="shared" si="1"/>
        <v>0</v>
      </c>
      <c r="AE78" s="136">
        <f t="shared" si="1"/>
        <v>0</v>
      </c>
      <c r="AF78" s="136">
        <f t="shared" si="1"/>
        <v>0</v>
      </c>
      <c r="AG78" s="136">
        <f t="shared" si="1"/>
        <v>0</v>
      </c>
      <c r="AH78" s="136">
        <f t="shared" si="1"/>
        <v>0</v>
      </c>
      <c r="AI78" s="136">
        <f t="shared" si="1"/>
        <v>0</v>
      </c>
      <c r="AJ78" s="136">
        <f t="shared" si="1"/>
        <v>0</v>
      </c>
      <c r="AK78" s="134"/>
      <c r="AL78" s="136">
        <f t="shared" ref="AL78:BG78" si="2">COUNTIF(AL$11:AL$77,"M")</f>
        <v>0</v>
      </c>
      <c r="AM78" s="136">
        <f t="shared" si="2"/>
        <v>0</v>
      </c>
      <c r="AN78" s="136">
        <f t="shared" si="2"/>
        <v>0</v>
      </c>
      <c r="AO78" s="136">
        <f t="shared" si="2"/>
        <v>0</v>
      </c>
      <c r="AP78" s="136">
        <f t="shared" si="2"/>
        <v>0</v>
      </c>
      <c r="AQ78" s="136">
        <f t="shared" si="2"/>
        <v>0</v>
      </c>
      <c r="AR78" s="136">
        <f t="shared" si="2"/>
        <v>0</v>
      </c>
      <c r="AS78" s="136">
        <f t="shared" si="2"/>
        <v>0</v>
      </c>
      <c r="AT78" s="136">
        <f t="shared" si="2"/>
        <v>0</v>
      </c>
      <c r="AU78" s="136">
        <f t="shared" si="2"/>
        <v>0</v>
      </c>
      <c r="AV78" s="136">
        <f t="shared" si="2"/>
        <v>0</v>
      </c>
      <c r="AW78" s="136">
        <f t="shared" si="2"/>
        <v>0</v>
      </c>
      <c r="AX78" s="136">
        <f t="shared" si="2"/>
        <v>0</v>
      </c>
      <c r="AY78" s="136">
        <f t="shared" si="2"/>
        <v>0</v>
      </c>
      <c r="AZ78" s="136">
        <f t="shared" si="2"/>
        <v>0</v>
      </c>
      <c r="BA78" s="136">
        <f t="shared" si="2"/>
        <v>0</v>
      </c>
      <c r="BB78" s="136">
        <f t="shared" si="2"/>
        <v>0</v>
      </c>
      <c r="BC78" s="136">
        <f t="shared" si="2"/>
        <v>0</v>
      </c>
      <c r="BD78" s="136">
        <f t="shared" si="2"/>
        <v>0</v>
      </c>
      <c r="BE78" s="136">
        <f t="shared" si="2"/>
        <v>0</v>
      </c>
      <c r="BF78" s="136">
        <f t="shared" si="2"/>
        <v>0</v>
      </c>
      <c r="BG78" s="136">
        <f t="shared" si="2"/>
        <v>0</v>
      </c>
      <c r="BH78" s="134"/>
      <c r="BI78" s="136">
        <f t="shared" ref="BI78:BR78" si="3">COUNTIF(BI$11:BI$77,"M")</f>
        <v>0</v>
      </c>
      <c r="BJ78" s="136">
        <f t="shared" si="3"/>
        <v>0</v>
      </c>
      <c r="BK78" s="136">
        <f t="shared" si="3"/>
        <v>0</v>
      </c>
      <c r="BL78" s="136">
        <f t="shared" si="3"/>
        <v>0</v>
      </c>
      <c r="BM78" s="136">
        <f t="shared" si="3"/>
        <v>0</v>
      </c>
      <c r="BN78" s="136">
        <f t="shared" si="3"/>
        <v>0</v>
      </c>
      <c r="BO78" s="136">
        <f t="shared" si="3"/>
        <v>0</v>
      </c>
      <c r="BP78" s="136">
        <f t="shared" si="3"/>
        <v>0</v>
      </c>
      <c r="BQ78" s="136">
        <f t="shared" si="3"/>
        <v>0</v>
      </c>
      <c r="BR78" s="136">
        <f t="shared" si="3"/>
        <v>0</v>
      </c>
      <c r="BS78" s="77"/>
    </row>
    <row r="79" spans="1:72" ht="15.6" hidden="1">
      <c r="A79" s="50" t="s">
        <v>110</v>
      </c>
      <c r="B79" s="39" t="s">
        <v>138</v>
      </c>
      <c r="C79" s="89"/>
      <c r="D79" s="89"/>
      <c r="E79" s="51">
        <f t="shared" ref="E79:S79" si="4">COUNTIF(E$11:E$77,"EM")</f>
        <v>0</v>
      </c>
      <c r="F79" s="51">
        <f t="shared" si="4"/>
        <v>0</v>
      </c>
      <c r="G79" s="51">
        <f t="shared" si="4"/>
        <v>0</v>
      </c>
      <c r="H79" s="51">
        <f t="shared" si="4"/>
        <v>0</v>
      </c>
      <c r="I79" s="51">
        <f t="shared" si="4"/>
        <v>0</v>
      </c>
      <c r="J79" s="51">
        <f t="shared" si="4"/>
        <v>0</v>
      </c>
      <c r="K79" s="51">
        <f t="shared" si="4"/>
        <v>0</v>
      </c>
      <c r="L79" s="51">
        <f t="shared" si="4"/>
        <v>0</v>
      </c>
      <c r="M79" s="51">
        <f t="shared" si="4"/>
        <v>0</v>
      </c>
      <c r="N79" s="51">
        <f t="shared" si="4"/>
        <v>0</v>
      </c>
      <c r="O79" s="51">
        <f t="shared" si="4"/>
        <v>0</v>
      </c>
      <c r="P79" s="51">
        <f t="shared" si="4"/>
        <v>0</v>
      </c>
      <c r="Q79" s="51">
        <f t="shared" si="4"/>
        <v>0</v>
      </c>
      <c r="R79" s="51">
        <f t="shared" si="4"/>
        <v>0</v>
      </c>
      <c r="S79" s="51">
        <f t="shared" si="4"/>
        <v>0</v>
      </c>
      <c r="T79" s="134"/>
      <c r="U79" s="51">
        <f t="shared" ref="U79:AJ79" si="5">COUNTIF(U$11:U$77,"EM")</f>
        <v>0</v>
      </c>
      <c r="V79" s="51">
        <f t="shared" si="5"/>
        <v>0</v>
      </c>
      <c r="W79" s="51">
        <f t="shared" si="5"/>
        <v>0</v>
      </c>
      <c r="X79" s="51">
        <f t="shared" si="5"/>
        <v>0</v>
      </c>
      <c r="Y79" s="51">
        <f t="shared" si="5"/>
        <v>0</v>
      </c>
      <c r="Z79" s="51">
        <f t="shared" si="5"/>
        <v>0</v>
      </c>
      <c r="AA79" s="51">
        <f t="shared" si="5"/>
        <v>0</v>
      </c>
      <c r="AB79" s="51">
        <f t="shared" si="5"/>
        <v>0</v>
      </c>
      <c r="AC79" s="51">
        <f t="shared" si="5"/>
        <v>0</v>
      </c>
      <c r="AD79" s="51">
        <f t="shared" si="5"/>
        <v>0</v>
      </c>
      <c r="AE79" s="51">
        <f t="shared" si="5"/>
        <v>0</v>
      </c>
      <c r="AF79" s="51">
        <f t="shared" si="5"/>
        <v>0</v>
      </c>
      <c r="AG79" s="51">
        <f t="shared" si="5"/>
        <v>0</v>
      </c>
      <c r="AH79" s="51">
        <f t="shared" si="5"/>
        <v>0</v>
      </c>
      <c r="AI79" s="51">
        <f t="shared" si="5"/>
        <v>0</v>
      </c>
      <c r="AJ79" s="51">
        <f t="shared" si="5"/>
        <v>0</v>
      </c>
      <c r="AK79" s="134"/>
      <c r="AL79" s="51">
        <f t="shared" ref="AL79:BG79" si="6">COUNTIF(AL$11:AL$77,"EM")</f>
        <v>0</v>
      </c>
      <c r="AM79" s="51">
        <f t="shared" si="6"/>
        <v>0</v>
      </c>
      <c r="AN79" s="51">
        <f t="shared" si="6"/>
        <v>0</v>
      </c>
      <c r="AO79" s="51">
        <f t="shared" si="6"/>
        <v>0</v>
      </c>
      <c r="AP79" s="51">
        <f t="shared" si="6"/>
        <v>0</v>
      </c>
      <c r="AQ79" s="51">
        <f t="shared" si="6"/>
        <v>0</v>
      </c>
      <c r="AR79" s="51">
        <f t="shared" si="6"/>
        <v>0</v>
      </c>
      <c r="AS79" s="51">
        <f t="shared" si="6"/>
        <v>0</v>
      </c>
      <c r="AT79" s="51">
        <f t="shared" si="6"/>
        <v>0</v>
      </c>
      <c r="AU79" s="51">
        <f t="shared" si="6"/>
        <v>0</v>
      </c>
      <c r="AV79" s="51">
        <f t="shared" si="6"/>
        <v>0</v>
      </c>
      <c r="AW79" s="51">
        <f t="shared" si="6"/>
        <v>0</v>
      </c>
      <c r="AX79" s="51">
        <f t="shared" si="6"/>
        <v>0</v>
      </c>
      <c r="AY79" s="51">
        <f t="shared" si="6"/>
        <v>0</v>
      </c>
      <c r="AZ79" s="51">
        <f t="shared" si="6"/>
        <v>0</v>
      </c>
      <c r="BA79" s="51">
        <f t="shared" si="6"/>
        <v>0</v>
      </c>
      <c r="BB79" s="51">
        <f t="shared" si="6"/>
        <v>0</v>
      </c>
      <c r="BC79" s="51">
        <f t="shared" si="6"/>
        <v>0</v>
      </c>
      <c r="BD79" s="51">
        <f t="shared" si="6"/>
        <v>0</v>
      </c>
      <c r="BE79" s="51">
        <f t="shared" si="6"/>
        <v>0</v>
      </c>
      <c r="BF79" s="51">
        <f t="shared" si="6"/>
        <v>0</v>
      </c>
      <c r="BG79" s="51">
        <f t="shared" si="6"/>
        <v>0</v>
      </c>
      <c r="BH79" s="134"/>
      <c r="BI79" s="51">
        <f t="shared" ref="BI79:BR79" si="7">COUNTIF(BI$11:BI$77,"EM")</f>
        <v>0</v>
      </c>
      <c r="BJ79" s="51">
        <f t="shared" si="7"/>
        <v>0</v>
      </c>
      <c r="BK79" s="51">
        <f t="shared" si="7"/>
        <v>0</v>
      </c>
      <c r="BL79" s="51">
        <f t="shared" si="7"/>
        <v>0</v>
      </c>
      <c r="BM79" s="51">
        <f t="shared" si="7"/>
        <v>0</v>
      </c>
      <c r="BN79" s="51">
        <f t="shared" si="7"/>
        <v>0</v>
      </c>
      <c r="BO79" s="51">
        <f t="shared" si="7"/>
        <v>0</v>
      </c>
      <c r="BP79" s="51">
        <f t="shared" si="7"/>
        <v>0</v>
      </c>
      <c r="BQ79" s="51">
        <f t="shared" si="7"/>
        <v>0</v>
      </c>
      <c r="BR79" s="51">
        <f t="shared" si="7"/>
        <v>0</v>
      </c>
    </row>
    <row r="80" spans="1:72" ht="15.6" hidden="1">
      <c r="A80" s="52" t="s">
        <v>113</v>
      </c>
      <c r="B80" s="40" t="s">
        <v>113</v>
      </c>
      <c r="C80" s="90"/>
      <c r="D80" s="90"/>
      <c r="E80" s="53">
        <f t="shared" ref="E80:S80" si="8">COUNTIF(E$11:E$77,"PC")</f>
        <v>0</v>
      </c>
      <c r="F80" s="53">
        <f t="shared" si="8"/>
        <v>0</v>
      </c>
      <c r="G80" s="53">
        <f t="shared" si="8"/>
        <v>0</v>
      </c>
      <c r="H80" s="53">
        <f t="shared" si="8"/>
        <v>0</v>
      </c>
      <c r="I80" s="53">
        <f t="shared" si="8"/>
        <v>0</v>
      </c>
      <c r="J80" s="53">
        <f t="shared" si="8"/>
        <v>0</v>
      </c>
      <c r="K80" s="53">
        <f t="shared" si="8"/>
        <v>0</v>
      </c>
      <c r="L80" s="53">
        <f t="shared" si="8"/>
        <v>0</v>
      </c>
      <c r="M80" s="53">
        <f t="shared" si="8"/>
        <v>0</v>
      </c>
      <c r="N80" s="53">
        <f t="shared" si="8"/>
        <v>0</v>
      </c>
      <c r="O80" s="53">
        <f t="shared" si="8"/>
        <v>0</v>
      </c>
      <c r="P80" s="53">
        <f t="shared" si="8"/>
        <v>0</v>
      </c>
      <c r="Q80" s="53">
        <f t="shared" si="8"/>
        <v>0</v>
      </c>
      <c r="R80" s="53">
        <f t="shared" si="8"/>
        <v>0</v>
      </c>
      <c r="S80" s="53">
        <f t="shared" si="8"/>
        <v>0</v>
      </c>
      <c r="T80" s="134"/>
      <c r="U80" s="53">
        <f t="shared" ref="U80:AJ80" si="9">COUNTIF(U$11:U$77,"PC")</f>
        <v>0</v>
      </c>
      <c r="V80" s="53">
        <f t="shared" si="9"/>
        <v>0</v>
      </c>
      <c r="W80" s="53">
        <f t="shared" si="9"/>
        <v>0</v>
      </c>
      <c r="X80" s="53">
        <f t="shared" si="9"/>
        <v>0</v>
      </c>
      <c r="Y80" s="53">
        <f t="shared" si="9"/>
        <v>0</v>
      </c>
      <c r="Z80" s="53">
        <f t="shared" si="9"/>
        <v>0</v>
      </c>
      <c r="AA80" s="53">
        <f t="shared" si="9"/>
        <v>0</v>
      </c>
      <c r="AB80" s="53">
        <f t="shared" si="9"/>
        <v>0</v>
      </c>
      <c r="AC80" s="53">
        <f t="shared" si="9"/>
        <v>0</v>
      </c>
      <c r="AD80" s="53">
        <f t="shared" si="9"/>
        <v>0</v>
      </c>
      <c r="AE80" s="53">
        <f t="shared" si="9"/>
        <v>0</v>
      </c>
      <c r="AF80" s="53">
        <f t="shared" si="9"/>
        <v>0</v>
      </c>
      <c r="AG80" s="53">
        <f t="shared" si="9"/>
        <v>0</v>
      </c>
      <c r="AH80" s="53">
        <f t="shared" si="9"/>
        <v>0</v>
      </c>
      <c r="AI80" s="53">
        <f t="shared" si="9"/>
        <v>0</v>
      </c>
      <c r="AJ80" s="53">
        <f t="shared" si="9"/>
        <v>0</v>
      </c>
      <c r="AK80" s="134"/>
      <c r="AL80" s="53">
        <f t="shared" ref="AL80:BG80" si="10">COUNTIF(AL$11:AL$77,"PC")</f>
        <v>0</v>
      </c>
      <c r="AM80" s="53">
        <f t="shared" si="10"/>
        <v>0</v>
      </c>
      <c r="AN80" s="53">
        <f t="shared" si="10"/>
        <v>0</v>
      </c>
      <c r="AO80" s="53">
        <f t="shared" si="10"/>
        <v>0</v>
      </c>
      <c r="AP80" s="53">
        <f t="shared" si="10"/>
        <v>0</v>
      </c>
      <c r="AQ80" s="53">
        <f t="shared" si="10"/>
        <v>0</v>
      </c>
      <c r="AR80" s="53">
        <f t="shared" si="10"/>
        <v>0</v>
      </c>
      <c r="AS80" s="53">
        <f t="shared" si="10"/>
        <v>0</v>
      </c>
      <c r="AT80" s="53">
        <f t="shared" si="10"/>
        <v>0</v>
      </c>
      <c r="AU80" s="53">
        <f t="shared" si="10"/>
        <v>0</v>
      </c>
      <c r="AV80" s="53">
        <f t="shared" si="10"/>
        <v>0</v>
      </c>
      <c r="AW80" s="53">
        <f t="shared" si="10"/>
        <v>0</v>
      </c>
      <c r="AX80" s="53">
        <f t="shared" si="10"/>
        <v>0</v>
      </c>
      <c r="AY80" s="53">
        <f t="shared" si="10"/>
        <v>0</v>
      </c>
      <c r="AZ80" s="53">
        <f t="shared" si="10"/>
        <v>0</v>
      </c>
      <c r="BA80" s="53">
        <f t="shared" si="10"/>
        <v>0</v>
      </c>
      <c r="BB80" s="53">
        <f t="shared" si="10"/>
        <v>0</v>
      </c>
      <c r="BC80" s="53">
        <f t="shared" si="10"/>
        <v>0</v>
      </c>
      <c r="BD80" s="53">
        <f t="shared" si="10"/>
        <v>0</v>
      </c>
      <c r="BE80" s="53">
        <f t="shared" si="10"/>
        <v>0</v>
      </c>
      <c r="BF80" s="53">
        <f t="shared" si="10"/>
        <v>0</v>
      </c>
      <c r="BG80" s="53">
        <f t="shared" si="10"/>
        <v>0</v>
      </c>
      <c r="BH80" s="134"/>
      <c r="BI80" s="53">
        <f t="shared" ref="BI80:BR80" si="11">COUNTIF(BI$11:BI$77,"PC")</f>
        <v>0</v>
      </c>
      <c r="BJ80" s="53">
        <f t="shared" si="11"/>
        <v>0</v>
      </c>
      <c r="BK80" s="53">
        <f t="shared" si="11"/>
        <v>0</v>
      </c>
      <c r="BL80" s="53">
        <f t="shared" si="11"/>
        <v>0</v>
      </c>
      <c r="BM80" s="53">
        <f t="shared" si="11"/>
        <v>0</v>
      </c>
      <c r="BN80" s="53">
        <f t="shared" si="11"/>
        <v>0</v>
      </c>
      <c r="BO80" s="53">
        <f t="shared" si="11"/>
        <v>0</v>
      </c>
      <c r="BP80" s="53">
        <f t="shared" si="11"/>
        <v>0</v>
      </c>
      <c r="BQ80" s="53">
        <f t="shared" si="11"/>
        <v>0</v>
      </c>
      <c r="BR80" s="53">
        <f t="shared" si="11"/>
        <v>0</v>
      </c>
    </row>
    <row r="81" spans="1:71" ht="15.6" hidden="1">
      <c r="A81" s="54" t="s">
        <v>116</v>
      </c>
      <c r="B81" s="41" t="s">
        <v>115</v>
      </c>
      <c r="C81" s="91"/>
      <c r="D81" s="91"/>
      <c r="E81" s="55">
        <f t="shared" ref="E81:S81" si="12">COUNTIF(E$11:E$77,"BI")</f>
        <v>0</v>
      </c>
      <c r="F81" s="55">
        <f t="shared" si="12"/>
        <v>0</v>
      </c>
      <c r="G81" s="55">
        <f t="shared" si="12"/>
        <v>0</v>
      </c>
      <c r="H81" s="55">
        <f t="shared" si="12"/>
        <v>0</v>
      </c>
      <c r="I81" s="55">
        <f t="shared" si="12"/>
        <v>0</v>
      </c>
      <c r="J81" s="55">
        <f t="shared" si="12"/>
        <v>0</v>
      </c>
      <c r="K81" s="55">
        <f t="shared" si="12"/>
        <v>0</v>
      </c>
      <c r="L81" s="55">
        <f t="shared" si="12"/>
        <v>0</v>
      </c>
      <c r="M81" s="55">
        <f t="shared" si="12"/>
        <v>0</v>
      </c>
      <c r="N81" s="55">
        <f t="shared" si="12"/>
        <v>0</v>
      </c>
      <c r="O81" s="55">
        <f t="shared" si="12"/>
        <v>0</v>
      </c>
      <c r="P81" s="55">
        <f t="shared" si="12"/>
        <v>0</v>
      </c>
      <c r="Q81" s="55">
        <f t="shared" si="12"/>
        <v>0</v>
      </c>
      <c r="R81" s="55">
        <f t="shared" si="12"/>
        <v>0</v>
      </c>
      <c r="S81" s="55">
        <f t="shared" si="12"/>
        <v>0</v>
      </c>
      <c r="T81" s="134"/>
      <c r="U81" s="55">
        <f t="shared" ref="U81:AJ81" si="13">COUNTIF(U$11:U$77,"BI")</f>
        <v>0</v>
      </c>
      <c r="V81" s="55">
        <f t="shared" si="13"/>
        <v>0</v>
      </c>
      <c r="W81" s="55">
        <f t="shared" si="13"/>
        <v>0</v>
      </c>
      <c r="X81" s="55">
        <f t="shared" si="13"/>
        <v>0</v>
      </c>
      <c r="Y81" s="55">
        <f t="shared" si="13"/>
        <v>0</v>
      </c>
      <c r="Z81" s="55">
        <f t="shared" si="13"/>
        <v>0</v>
      </c>
      <c r="AA81" s="55">
        <f t="shared" si="13"/>
        <v>0</v>
      </c>
      <c r="AB81" s="55">
        <f t="shared" si="13"/>
        <v>0</v>
      </c>
      <c r="AC81" s="55">
        <f t="shared" si="13"/>
        <v>0</v>
      </c>
      <c r="AD81" s="55">
        <f t="shared" si="13"/>
        <v>0</v>
      </c>
      <c r="AE81" s="55">
        <f t="shared" si="13"/>
        <v>0</v>
      </c>
      <c r="AF81" s="55">
        <f t="shared" si="13"/>
        <v>0</v>
      </c>
      <c r="AG81" s="55">
        <f t="shared" si="13"/>
        <v>0</v>
      </c>
      <c r="AH81" s="55">
        <f t="shared" si="13"/>
        <v>0</v>
      </c>
      <c r="AI81" s="55">
        <f t="shared" si="13"/>
        <v>0</v>
      </c>
      <c r="AJ81" s="55">
        <f t="shared" si="13"/>
        <v>0</v>
      </c>
      <c r="AK81" s="134"/>
      <c r="AL81" s="55">
        <f t="shared" ref="AL81:BG81" si="14">COUNTIF(AL$11:AL$77,"BI")</f>
        <v>0</v>
      </c>
      <c r="AM81" s="55">
        <f t="shared" si="14"/>
        <v>0</v>
      </c>
      <c r="AN81" s="55">
        <f t="shared" si="14"/>
        <v>0</v>
      </c>
      <c r="AO81" s="55">
        <f t="shared" si="14"/>
        <v>0</v>
      </c>
      <c r="AP81" s="55">
        <f t="shared" si="14"/>
        <v>0</v>
      </c>
      <c r="AQ81" s="55">
        <f t="shared" si="14"/>
        <v>0</v>
      </c>
      <c r="AR81" s="55">
        <f t="shared" si="14"/>
        <v>0</v>
      </c>
      <c r="AS81" s="55">
        <f t="shared" si="14"/>
        <v>0</v>
      </c>
      <c r="AT81" s="55">
        <f t="shared" si="14"/>
        <v>0</v>
      </c>
      <c r="AU81" s="55">
        <f t="shared" si="14"/>
        <v>0</v>
      </c>
      <c r="AV81" s="55">
        <f t="shared" si="14"/>
        <v>0</v>
      </c>
      <c r="AW81" s="55">
        <f t="shared" si="14"/>
        <v>0</v>
      </c>
      <c r="AX81" s="55">
        <f t="shared" si="14"/>
        <v>0</v>
      </c>
      <c r="AY81" s="55">
        <f t="shared" si="14"/>
        <v>0</v>
      </c>
      <c r="AZ81" s="55">
        <f t="shared" si="14"/>
        <v>0</v>
      </c>
      <c r="BA81" s="55">
        <f t="shared" si="14"/>
        <v>0</v>
      </c>
      <c r="BB81" s="55">
        <f t="shared" si="14"/>
        <v>0</v>
      </c>
      <c r="BC81" s="55">
        <f t="shared" si="14"/>
        <v>0</v>
      </c>
      <c r="BD81" s="55">
        <f t="shared" si="14"/>
        <v>0</v>
      </c>
      <c r="BE81" s="55">
        <f t="shared" si="14"/>
        <v>0</v>
      </c>
      <c r="BF81" s="55">
        <f t="shared" si="14"/>
        <v>0</v>
      </c>
      <c r="BG81" s="55">
        <f t="shared" si="14"/>
        <v>0</v>
      </c>
      <c r="BH81" s="134"/>
      <c r="BI81" s="55">
        <f t="shared" ref="BI81:BR81" si="15">COUNTIF(BI$11:BI$77,"BI")</f>
        <v>0</v>
      </c>
      <c r="BJ81" s="55">
        <f t="shared" si="15"/>
        <v>0</v>
      </c>
      <c r="BK81" s="55">
        <f t="shared" si="15"/>
        <v>0</v>
      </c>
      <c r="BL81" s="55">
        <f t="shared" si="15"/>
        <v>0</v>
      </c>
      <c r="BM81" s="55">
        <f t="shared" si="15"/>
        <v>0</v>
      </c>
      <c r="BN81" s="55">
        <f t="shared" si="15"/>
        <v>0</v>
      </c>
      <c r="BO81" s="55">
        <f t="shared" si="15"/>
        <v>0</v>
      </c>
      <c r="BP81" s="55">
        <f t="shared" si="15"/>
        <v>0</v>
      </c>
      <c r="BQ81" s="55">
        <f t="shared" si="15"/>
        <v>0</v>
      </c>
      <c r="BR81" s="55">
        <f t="shared" si="15"/>
        <v>0</v>
      </c>
    </row>
    <row r="82" spans="1:71" s="78" customFormat="1" ht="15.6" hidden="1">
      <c r="A82" s="56" t="s">
        <v>118</v>
      </c>
      <c r="B82" s="42" t="s">
        <v>117</v>
      </c>
      <c r="C82" s="92"/>
      <c r="D82" s="92"/>
      <c r="E82" s="79">
        <f t="shared" ref="E82:S82" si="16">COUNTIF(E$11:E$77,"BE")</f>
        <v>0</v>
      </c>
      <c r="F82" s="79">
        <f t="shared" si="16"/>
        <v>0</v>
      </c>
      <c r="G82" s="79">
        <f t="shared" si="16"/>
        <v>0</v>
      </c>
      <c r="H82" s="79">
        <f t="shared" si="16"/>
        <v>0</v>
      </c>
      <c r="I82" s="79">
        <f t="shared" si="16"/>
        <v>0</v>
      </c>
      <c r="J82" s="79">
        <f t="shared" si="16"/>
        <v>0</v>
      </c>
      <c r="K82" s="79">
        <f t="shared" si="16"/>
        <v>0</v>
      </c>
      <c r="L82" s="79">
        <f t="shared" si="16"/>
        <v>0</v>
      </c>
      <c r="M82" s="79">
        <f t="shared" si="16"/>
        <v>0</v>
      </c>
      <c r="N82" s="79">
        <f t="shared" si="16"/>
        <v>0</v>
      </c>
      <c r="O82" s="79">
        <f t="shared" si="16"/>
        <v>0</v>
      </c>
      <c r="P82" s="79">
        <f t="shared" si="16"/>
        <v>0</v>
      </c>
      <c r="Q82" s="79">
        <f t="shared" si="16"/>
        <v>0</v>
      </c>
      <c r="R82" s="79">
        <f t="shared" si="16"/>
        <v>0</v>
      </c>
      <c r="S82" s="79">
        <f t="shared" si="16"/>
        <v>0</v>
      </c>
      <c r="T82" s="134"/>
      <c r="U82" s="79">
        <f t="shared" ref="U82:AJ82" si="17">COUNTIF(U$11:U$77,"BE")</f>
        <v>0</v>
      </c>
      <c r="V82" s="79">
        <f t="shared" si="17"/>
        <v>0</v>
      </c>
      <c r="W82" s="79">
        <f t="shared" si="17"/>
        <v>0</v>
      </c>
      <c r="X82" s="79">
        <f t="shared" si="17"/>
        <v>0</v>
      </c>
      <c r="Y82" s="79">
        <f t="shared" si="17"/>
        <v>0</v>
      </c>
      <c r="Z82" s="79">
        <f t="shared" si="17"/>
        <v>0</v>
      </c>
      <c r="AA82" s="79">
        <f t="shared" si="17"/>
        <v>0</v>
      </c>
      <c r="AB82" s="79">
        <f t="shared" si="17"/>
        <v>0</v>
      </c>
      <c r="AC82" s="79">
        <f t="shared" si="17"/>
        <v>0</v>
      </c>
      <c r="AD82" s="79">
        <f t="shared" si="17"/>
        <v>0</v>
      </c>
      <c r="AE82" s="79">
        <f t="shared" si="17"/>
        <v>0</v>
      </c>
      <c r="AF82" s="79">
        <f t="shared" si="17"/>
        <v>0</v>
      </c>
      <c r="AG82" s="79">
        <f t="shared" si="17"/>
        <v>0</v>
      </c>
      <c r="AH82" s="79">
        <f t="shared" si="17"/>
        <v>0</v>
      </c>
      <c r="AI82" s="79">
        <f t="shared" si="17"/>
        <v>0</v>
      </c>
      <c r="AJ82" s="79">
        <f t="shared" si="17"/>
        <v>0</v>
      </c>
      <c r="AK82" s="134"/>
      <c r="AL82" s="79">
        <f t="shared" ref="AL82:BG82" si="18">COUNTIF(AL$11:AL$77,"BE")</f>
        <v>0</v>
      </c>
      <c r="AM82" s="79">
        <f t="shared" si="18"/>
        <v>0</v>
      </c>
      <c r="AN82" s="79">
        <f t="shared" si="18"/>
        <v>0</v>
      </c>
      <c r="AO82" s="79">
        <f t="shared" si="18"/>
        <v>0</v>
      </c>
      <c r="AP82" s="79">
        <f t="shared" si="18"/>
        <v>0</v>
      </c>
      <c r="AQ82" s="79">
        <f t="shared" si="18"/>
        <v>0</v>
      </c>
      <c r="AR82" s="79">
        <f t="shared" si="18"/>
        <v>0</v>
      </c>
      <c r="AS82" s="79">
        <f t="shared" si="18"/>
        <v>0</v>
      </c>
      <c r="AT82" s="79">
        <f t="shared" si="18"/>
        <v>0</v>
      </c>
      <c r="AU82" s="79">
        <f t="shared" si="18"/>
        <v>0</v>
      </c>
      <c r="AV82" s="79">
        <f t="shared" si="18"/>
        <v>0</v>
      </c>
      <c r="AW82" s="79">
        <f t="shared" si="18"/>
        <v>0</v>
      </c>
      <c r="AX82" s="79">
        <f t="shared" si="18"/>
        <v>0</v>
      </c>
      <c r="AY82" s="79">
        <f t="shared" si="18"/>
        <v>0</v>
      </c>
      <c r="AZ82" s="79">
        <f t="shared" si="18"/>
        <v>0</v>
      </c>
      <c r="BA82" s="79">
        <f t="shared" si="18"/>
        <v>0</v>
      </c>
      <c r="BB82" s="79">
        <f t="shared" si="18"/>
        <v>0</v>
      </c>
      <c r="BC82" s="79">
        <f t="shared" si="18"/>
        <v>0</v>
      </c>
      <c r="BD82" s="79">
        <f t="shared" si="18"/>
        <v>0</v>
      </c>
      <c r="BE82" s="79">
        <f t="shared" si="18"/>
        <v>0</v>
      </c>
      <c r="BF82" s="79">
        <f t="shared" si="18"/>
        <v>0</v>
      </c>
      <c r="BG82" s="79">
        <f t="shared" si="18"/>
        <v>0</v>
      </c>
      <c r="BH82" s="134"/>
      <c r="BI82" s="79">
        <f t="shared" ref="BI82:BR82" si="19">COUNTIF(BI$11:BI$77,"BE")</f>
        <v>0</v>
      </c>
      <c r="BJ82" s="79">
        <f t="shared" si="19"/>
        <v>0</v>
      </c>
      <c r="BK82" s="79">
        <f t="shared" si="19"/>
        <v>0</v>
      </c>
      <c r="BL82" s="79">
        <f t="shared" si="19"/>
        <v>0</v>
      </c>
      <c r="BM82" s="79">
        <f t="shared" si="19"/>
        <v>0</v>
      </c>
      <c r="BN82" s="79">
        <f t="shared" si="19"/>
        <v>0</v>
      </c>
      <c r="BO82" s="79">
        <f t="shared" si="19"/>
        <v>0</v>
      </c>
      <c r="BP82" s="79">
        <f t="shared" si="19"/>
        <v>0</v>
      </c>
      <c r="BQ82" s="79">
        <f t="shared" si="19"/>
        <v>0</v>
      </c>
      <c r="BR82" s="79">
        <f t="shared" si="19"/>
        <v>0</v>
      </c>
      <c r="BS82" s="77"/>
    </row>
    <row r="83" spans="1:71" ht="15.6" hidden="1">
      <c r="A83" s="22" t="s">
        <v>124</v>
      </c>
      <c r="B83" s="67" t="s">
        <v>154</v>
      </c>
      <c r="C83" s="93"/>
      <c r="D83" s="93"/>
      <c r="E83" s="57">
        <f t="shared" ref="E83:S83" si="20">COUNTIF(E$11:E$77,"F")</f>
        <v>0</v>
      </c>
      <c r="F83" s="57">
        <f t="shared" si="20"/>
        <v>0</v>
      </c>
      <c r="G83" s="57">
        <f t="shared" si="20"/>
        <v>0</v>
      </c>
      <c r="H83" s="57">
        <f t="shared" si="20"/>
        <v>0</v>
      </c>
      <c r="I83" s="57">
        <f t="shared" si="20"/>
        <v>0</v>
      </c>
      <c r="J83" s="57">
        <f t="shared" si="20"/>
        <v>0</v>
      </c>
      <c r="K83" s="57">
        <f t="shared" si="20"/>
        <v>0</v>
      </c>
      <c r="L83" s="57">
        <f t="shared" si="20"/>
        <v>0</v>
      </c>
      <c r="M83" s="57">
        <f t="shared" si="20"/>
        <v>0</v>
      </c>
      <c r="N83" s="57">
        <f t="shared" si="20"/>
        <v>0</v>
      </c>
      <c r="O83" s="57">
        <f t="shared" si="20"/>
        <v>0</v>
      </c>
      <c r="P83" s="57">
        <f t="shared" si="20"/>
        <v>0</v>
      </c>
      <c r="Q83" s="57">
        <f t="shared" si="20"/>
        <v>0</v>
      </c>
      <c r="R83" s="57">
        <f t="shared" si="20"/>
        <v>0</v>
      </c>
      <c r="S83" s="57">
        <f t="shared" si="20"/>
        <v>0</v>
      </c>
      <c r="T83" s="134"/>
      <c r="U83" s="57">
        <f t="shared" ref="U83:AJ83" si="21">COUNTIF(U$11:U$77,"F")</f>
        <v>0</v>
      </c>
      <c r="V83" s="57">
        <f t="shared" si="21"/>
        <v>0</v>
      </c>
      <c r="W83" s="57">
        <f t="shared" si="21"/>
        <v>0</v>
      </c>
      <c r="X83" s="57">
        <f t="shared" si="21"/>
        <v>0</v>
      </c>
      <c r="Y83" s="57">
        <f t="shared" si="21"/>
        <v>0</v>
      </c>
      <c r="Z83" s="57">
        <f t="shared" si="21"/>
        <v>0</v>
      </c>
      <c r="AA83" s="57">
        <f t="shared" si="21"/>
        <v>0</v>
      </c>
      <c r="AB83" s="57">
        <f t="shared" si="21"/>
        <v>0</v>
      </c>
      <c r="AC83" s="57">
        <f t="shared" si="21"/>
        <v>0</v>
      </c>
      <c r="AD83" s="57">
        <f t="shared" si="21"/>
        <v>0</v>
      </c>
      <c r="AE83" s="57">
        <f t="shared" si="21"/>
        <v>0</v>
      </c>
      <c r="AF83" s="57">
        <f t="shared" si="21"/>
        <v>0</v>
      </c>
      <c r="AG83" s="57">
        <f t="shared" si="21"/>
        <v>0</v>
      </c>
      <c r="AH83" s="57">
        <f t="shared" si="21"/>
        <v>0</v>
      </c>
      <c r="AI83" s="57">
        <f t="shared" si="21"/>
        <v>0</v>
      </c>
      <c r="AJ83" s="57">
        <f t="shared" si="21"/>
        <v>0</v>
      </c>
      <c r="AK83" s="134"/>
      <c r="AL83" s="57">
        <f t="shared" ref="AL83:BG83" si="22">COUNTIF(AL$11:AL$77,"F")</f>
        <v>0</v>
      </c>
      <c r="AM83" s="57">
        <f t="shared" si="22"/>
        <v>0</v>
      </c>
      <c r="AN83" s="57">
        <f t="shared" si="22"/>
        <v>0</v>
      </c>
      <c r="AO83" s="57">
        <f t="shared" si="22"/>
        <v>0</v>
      </c>
      <c r="AP83" s="57">
        <f t="shared" si="22"/>
        <v>0</v>
      </c>
      <c r="AQ83" s="57">
        <f t="shared" si="22"/>
        <v>0</v>
      </c>
      <c r="AR83" s="57">
        <f t="shared" si="22"/>
        <v>0</v>
      </c>
      <c r="AS83" s="57">
        <f t="shared" si="22"/>
        <v>0</v>
      </c>
      <c r="AT83" s="57">
        <f t="shared" si="22"/>
        <v>0</v>
      </c>
      <c r="AU83" s="57">
        <f t="shared" si="22"/>
        <v>0</v>
      </c>
      <c r="AV83" s="57">
        <f t="shared" si="22"/>
        <v>0</v>
      </c>
      <c r="AW83" s="57">
        <f t="shared" si="22"/>
        <v>0</v>
      </c>
      <c r="AX83" s="57">
        <f t="shared" si="22"/>
        <v>0</v>
      </c>
      <c r="AY83" s="57">
        <f t="shared" si="22"/>
        <v>0</v>
      </c>
      <c r="AZ83" s="57">
        <f t="shared" si="22"/>
        <v>0</v>
      </c>
      <c r="BA83" s="57">
        <f t="shared" si="22"/>
        <v>0</v>
      </c>
      <c r="BB83" s="57">
        <f t="shared" si="22"/>
        <v>0</v>
      </c>
      <c r="BC83" s="57">
        <f t="shared" si="22"/>
        <v>0</v>
      </c>
      <c r="BD83" s="57">
        <f t="shared" si="22"/>
        <v>0</v>
      </c>
      <c r="BE83" s="57">
        <f t="shared" si="22"/>
        <v>0</v>
      </c>
      <c r="BF83" s="57">
        <f t="shared" si="22"/>
        <v>0</v>
      </c>
      <c r="BG83" s="57">
        <f t="shared" si="22"/>
        <v>0</v>
      </c>
      <c r="BH83" s="134"/>
      <c r="BI83" s="57">
        <f t="shared" ref="BI83:BR83" si="23">COUNTIF(BI$11:BI$77,"F")</f>
        <v>0</v>
      </c>
      <c r="BJ83" s="57">
        <f t="shared" si="23"/>
        <v>0</v>
      </c>
      <c r="BK83" s="57">
        <f t="shared" si="23"/>
        <v>0</v>
      </c>
      <c r="BL83" s="57">
        <f t="shared" si="23"/>
        <v>0</v>
      </c>
      <c r="BM83" s="57">
        <f t="shared" si="23"/>
        <v>0</v>
      </c>
      <c r="BN83" s="57">
        <f t="shared" si="23"/>
        <v>0</v>
      </c>
      <c r="BO83" s="57">
        <f t="shared" si="23"/>
        <v>0</v>
      </c>
      <c r="BP83" s="57">
        <f t="shared" si="23"/>
        <v>0</v>
      </c>
      <c r="BQ83" s="57">
        <f t="shared" si="23"/>
        <v>0</v>
      </c>
      <c r="BR83" s="57">
        <f t="shared" si="23"/>
        <v>0</v>
      </c>
    </row>
    <row r="84" spans="1:71" ht="15.6" hidden="1">
      <c r="A84" s="23" t="s">
        <v>125</v>
      </c>
      <c r="B84" s="43" t="s">
        <v>119</v>
      </c>
      <c r="C84" s="94"/>
      <c r="D84" s="94"/>
      <c r="E84" s="58">
        <f t="shared" ref="E84:S84" si="24">COUNTIF(E$11:E$77,"G")</f>
        <v>0</v>
      </c>
      <c r="F84" s="58">
        <f t="shared" si="24"/>
        <v>0</v>
      </c>
      <c r="G84" s="58">
        <f t="shared" si="24"/>
        <v>0</v>
      </c>
      <c r="H84" s="58">
        <f t="shared" si="24"/>
        <v>0</v>
      </c>
      <c r="I84" s="58">
        <f t="shared" si="24"/>
        <v>0</v>
      </c>
      <c r="J84" s="58">
        <f t="shared" si="24"/>
        <v>0</v>
      </c>
      <c r="K84" s="58">
        <f t="shared" si="24"/>
        <v>0</v>
      </c>
      <c r="L84" s="58">
        <f t="shared" si="24"/>
        <v>0</v>
      </c>
      <c r="M84" s="58">
        <f t="shared" si="24"/>
        <v>0</v>
      </c>
      <c r="N84" s="58">
        <f t="shared" si="24"/>
        <v>0</v>
      </c>
      <c r="O84" s="58">
        <f t="shared" si="24"/>
        <v>0</v>
      </c>
      <c r="P84" s="58">
        <f t="shared" si="24"/>
        <v>0</v>
      </c>
      <c r="Q84" s="58">
        <f t="shared" si="24"/>
        <v>0</v>
      </c>
      <c r="R84" s="58">
        <f t="shared" si="24"/>
        <v>0</v>
      </c>
      <c r="S84" s="58">
        <f t="shared" si="24"/>
        <v>0</v>
      </c>
      <c r="T84" s="134"/>
      <c r="U84" s="58">
        <f t="shared" ref="U84:AJ84" si="25">COUNTIF(U$11:U$77,"G")</f>
        <v>0</v>
      </c>
      <c r="V84" s="58">
        <f t="shared" si="25"/>
        <v>0</v>
      </c>
      <c r="W84" s="58">
        <f t="shared" si="25"/>
        <v>0</v>
      </c>
      <c r="X84" s="58">
        <f t="shared" si="25"/>
        <v>0</v>
      </c>
      <c r="Y84" s="58">
        <f t="shared" si="25"/>
        <v>0</v>
      </c>
      <c r="Z84" s="58">
        <f t="shared" si="25"/>
        <v>0</v>
      </c>
      <c r="AA84" s="58">
        <f t="shared" si="25"/>
        <v>0</v>
      </c>
      <c r="AB84" s="58">
        <f t="shared" si="25"/>
        <v>0</v>
      </c>
      <c r="AC84" s="58">
        <f t="shared" si="25"/>
        <v>0</v>
      </c>
      <c r="AD84" s="58">
        <f t="shared" si="25"/>
        <v>0</v>
      </c>
      <c r="AE84" s="58">
        <f t="shared" si="25"/>
        <v>0</v>
      </c>
      <c r="AF84" s="58">
        <f t="shared" si="25"/>
        <v>0</v>
      </c>
      <c r="AG84" s="58">
        <f t="shared" si="25"/>
        <v>0</v>
      </c>
      <c r="AH84" s="58">
        <f t="shared" si="25"/>
        <v>0</v>
      </c>
      <c r="AI84" s="58">
        <f t="shared" si="25"/>
        <v>0</v>
      </c>
      <c r="AJ84" s="58">
        <f t="shared" si="25"/>
        <v>0</v>
      </c>
      <c r="AK84" s="134"/>
      <c r="AL84" s="58">
        <f t="shared" ref="AL84:BG84" si="26">COUNTIF(AL$11:AL$77,"G")</f>
        <v>0</v>
      </c>
      <c r="AM84" s="58">
        <f t="shared" si="26"/>
        <v>0</v>
      </c>
      <c r="AN84" s="58">
        <f t="shared" si="26"/>
        <v>0</v>
      </c>
      <c r="AO84" s="58">
        <f t="shared" si="26"/>
        <v>0</v>
      </c>
      <c r="AP84" s="58">
        <f t="shared" si="26"/>
        <v>0</v>
      </c>
      <c r="AQ84" s="58">
        <f t="shared" si="26"/>
        <v>0</v>
      </c>
      <c r="AR84" s="58">
        <f t="shared" si="26"/>
        <v>0</v>
      </c>
      <c r="AS84" s="58">
        <f t="shared" si="26"/>
        <v>0</v>
      </c>
      <c r="AT84" s="58">
        <f t="shared" si="26"/>
        <v>0</v>
      </c>
      <c r="AU84" s="58">
        <f t="shared" si="26"/>
        <v>0</v>
      </c>
      <c r="AV84" s="58">
        <f t="shared" si="26"/>
        <v>0</v>
      </c>
      <c r="AW84" s="58">
        <f t="shared" si="26"/>
        <v>0</v>
      </c>
      <c r="AX84" s="58">
        <f t="shared" si="26"/>
        <v>0</v>
      </c>
      <c r="AY84" s="58">
        <f t="shared" si="26"/>
        <v>0</v>
      </c>
      <c r="AZ84" s="58">
        <f t="shared" si="26"/>
        <v>0</v>
      </c>
      <c r="BA84" s="58">
        <f t="shared" si="26"/>
        <v>0</v>
      </c>
      <c r="BB84" s="58">
        <f t="shared" si="26"/>
        <v>0</v>
      </c>
      <c r="BC84" s="58">
        <f t="shared" si="26"/>
        <v>0</v>
      </c>
      <c r="BD84" s="58">
        <f t="shared" si="26"/>
        <v>0</v>
      </c>
      <c r="BE84" s="58">
        <f t="shared" si="26"/>
        <v>0</v>
      </c>
      <c r="BF84" s="58">
        <f t="shared" si="26"/>
        <v>0</v>
      </c>
      <c r="BG84" s="58">
        <f t="shared" si="26"/>
        <v>0</v>
      </c>
      <c r="BH84" s="134"/>
      <c r="BI84" s="58">
        <f t="shared" ref="BI84:BR84" si="27">COUNTIF(BI$11:BI$77,"G")</f>
        <v>0</v>
      </c>
      <c r="BJ84" s="58">
        <f t="shared" si="27"/>
        <v>0</v>
      </c>
      <c r="BK84" s="58">
        <f t="shared" si="27"/>
        <v>0</v>
      </c>
      <c r="BL84" s="58">
        <f t="shared" si="27"/>
        <v>0</v>
      </c>
      <c r="BM84" s="58">
        <f t="shared" si="27"/>
        <v>0</v>
      </c>
      <c r="BN84" s="58">
        <f t="shared" si="27"/>
        <v>0</v>
      </c>
      <c r="BO84" s="58">
        <f t="shared" si="27"/>
        <v>0</v>
      </c>
      <c r="BP84" s="58">
        <f t="shared" si="27"/>
        <v>0</v>
      </c>
      <c r="BQ84" s="58">
        <f t="shared" si="27"/>
        <v>0</v>
      </c>
      <c r="BR84" s="58">
        <f t="shared" si="27"/>
        <v>0</v>
      </c>
    </row>
    <row r="85" spans="1:71" ht="15.6" hidden="1">
      <c r="A85" s="59" t="s">
        <v>126</v>
      </c>
      <c r="B85" s="44" t="s">
        <v>127</v>
      </c>
      <c r="C85" s="24"/>
      <c r="D85" s="24"/>
      <c r="E85" s="60">
        <f t="shared" ref="E85:S85" si="28">COUNTIF(E$11:E$77,"VH")</f>
        <v>0</v>
      </c>
      <c r="F85" s="60">
        <f t="shared" si="28"/>
        <v>0</v>
      </c>
      <c r="G85" s="60">
        <f t="shared" si="28"/>
        <v>0</v>
      </c>
      <c r="H85" s="60">
        <f t="shared" si="28"/>
        <v>0</v>
      </c>
      <c r="I85" s="60">
        <f t="shared" si="28"/>
        <v>0</v>
      </c>
      <c r="J85" s="60">
        <f t="shared" si="28"/>
        <v>0</v>
      </c>
      <c r="K85" s="60">
        <f t="shared" si="28"/>
        <v>0</v>
      </c>
      <c r="L85" s="60">
        <f t="shared" si="28"/>
        <v>0</v>
      </c>
      <c r="M85" s="60">
        <f t="shared" si="28"/>
        <v>0</v>
      </c>
      <c r="N85" s="60">
        <f t="shared" si="28"/>
        <v>0</v>
      </c>
      <c r="O85" s="60">
        <f t="shared" si="28"/>
        <v>0</v>
      </c>
      <c r="P85" s="60">
        <f t="shared" si="28"/>
        <v>0</v>
      </c>
      <c r="Q85" s="60">
        <f t="shared" si="28"/>
        <v>0</v>
      </c>
      <c r="R85" s="60">
        <f t="shared" si="28"/>
        <v>0</v>
      </c>
      <c r="S85" s="60">
        <f t="shared" si="28"/>
        <v>0</v>
      </c>
      <c r="T85" s="134"/>
      <c r="U85" s="60">
        <f t="shared" ref="U85:AJ85" si="29">COUNTIF(U$11:U$77,"VH")</f>
        <v>0</v>
      </c>
      <c r="V85" s="60">
        <f t="shared" si="29"/>
        <v>0</v>
      </c>
      <c r="W85" s="60">
        <f t="shared" si="29"/>
        <v>0</v>
      </c>
      <c r="X85" s="60">
        <f t="shared" si="29"/>
        <v>0</v>
      </c>
      <c r="Y85" s="60">
        <f t="shared" si="29"/>
        <v>0</v>
      </c>
      <c r="Z85" s="60">
        <f t="shared" si="29"/>
        <v>0</v>
      </c>
      <c r="AA85" s="60">
        <f t="shared" si="29"/>
        <v>0</v>
      </c>
      <c r="AB85" s="60">
        <f t="shared" si="29"/>
        <v>0</v>
      </c>
      <c r="AC85" s="60">
        <f t="shared" si="29"/>
        <v>0</v>
      </c>
      <c r="AD85" s="60">
        <f t="shared" si="29"/>
        <v>0</v>
      </c>
      <c r="AE85" s="60">
        <f t="shared" si="29"/>
        <v>0</v>
      </c>
      <c r="AF85" s="60">
        <f t="shared" si="29"/>
        <v>0</v>
      </c>
      <c r="AG85" s="60">
        <f t="shared" si="29"/>
        <v>0</v>
      </c>
      <c r="AH85" s="60">
        <f t="shared" si="29"/>
        <v>0</v>
      </c>
      <c r="AI85" s="60">
        <f t="shared" si="29"/>
        <v>0</v>
      </c>
      <c r="AJ85" s="60">
        <f t="shared" si="29"/>
        <v>0</v>
      </c>
      <c r="AK85" s="134"/>
      <c r="AL85" s="60">
        <f t="shared" ref="AL85:BG85" si="30">COUNTIF(AL$11:AL$77,"VH")</f>
        <v>0</v>
      </c>
      <c r="AM85" s="60">
        <f t="shared" si="30"/>
        <v>0</v>
      </c>
      <c r="AN85" s="60">
        <f t="shared" si="30"/>
        <v>0</v>
      </c>
      <c r="AO85" s="60">
        <f t="shared" si="30"/>
        <v>0</v>
      </c>
      <c r="AP85" s="60">
        <f t="shared" si="30"/>
        <v>0</v>
      </c>
      <c r="AQ85" s="60">
        <f t="shared" si="30"/>
        <v>0</v>
      </c>
      <c r="AR85" s="60">
        <f t="shared" si="30"/>
        <v>0</v>
      </c>
      <c r="AS85" s="60">
        <f t="shared" si="30"/>
        <v>0</v>
      </c>
      <c r="AT85" s="60">
        <f t="shared" si="30"/>
        <v>0</v>
      </c>
      <c r="AU85" s="60">
        <f t="shared" si="30"/>
        <v>0</v>
      </c>
      <c r="AV85" s="60">
        <f t="shared" si="30"/>
        <v>0</v>
      </c>
      <c r="AW85" s="60">
        <f t="shared" si="30"/>
        <v>0</v>
      </c>
      <c r="AX85" s="60">
        <f t="shared" si="30"/>
        <v>0</v>
      </c>
      <c r="AY85" s="60">
        <f t="shared" si="30"/>
        <v>0</v>
      </c>
      <c r="AZ85" s="60">
        <f t="shared" si="30"/>
        <v>0</v>
      </c>
      <c r="BA85" s="60">
        <f t="shared" si="30"/>
        <v>0</v>
      </c>
      <c r="BB85" s="60">
        <f t="shared" si="30"/>
        <v>0</v>
      </c>
      <c r="BC85" s="60">
        <f t="shared" si="30"/>
        <v>0</v>
      </c>
      <c r="BD85" s="60">
        <f t="shared" si="30"/>
        <v>0</v>
      </c>
      <c r="BE85" s="60">
        <f t="shared" si="30"/>
        <v>0</v>
      </c>
      <c r="BF85" s="60">
        <f t="shared" si="30"/>
        <v>0</v>
      </c>
      <c r="BG85" s="60">
        <f t="shared" si="30"/>
        <v>0</v>
      </c>
      <c r="BH85" s="134"/>
      <c r="BI85" s="60">
        <f t="shared" ref="BI85:BR85" si="31">COUNTIF(BI$11:BI$77,"VH")</f>
        <v>0</v>
      </c>
      <c r="BJ85" s="60">
        <f t="shared" si="31"/>
        <v>0</v>
      </c>
      <c r="BK85" s="60">
        <f t="shared" si="31"/>
        <v>0</v>
      </c>
      <c r="BL85" s="60">
        <f t="shared" si="31"/>
        <v>0</v>
      </c>
      <c r="BM85" s="60">
        <f t="shared" si="31"/>
        <v>0</v>
      </c>
      <c r="BN85" s="60">
        <f t="shared" si="31"/>
        <v>0</v>
      </c>
      <c r="BO85" s="60">
        <f t="shared" si="31"/>
        <v>0</v>
      </c>
      <c r="BP85" s="60">
        <f t="shared" si="31"/>
        <v>0</v>
      </c>
      <c r="BQ85" s="60">
        <f t="shared" si="31"/>
        <v>0</v>
      </c>
      <c r="BR85" s="60">
        <f t="shared" si="31"/>
        <v>0</v>
      </c>
    </row>
    <row r="86" spans="1:71" s="78" customFormat="1" ht="15.6" hidden="1">
      <c r="A86" s="76" t="s">
        <v>123</v>
      </c>
      <c r="B86" s="86" t="s">
        <v>140</v>
      </c>
      <c r="C86" s="95"/>
      <c r="D86" s="95"/>
      <c r="E86" s="87">
        <f t="shared" ref="E86:S86" si="32">COUNTIF(E$11:E$77,"AMF")</f>
        <v>0</v>
      </c>
      <c r="F86" s="87">
        <f t="shared" si="32"/>
        <v>0</v>
      </c>
      <c r="G86" s="87">
        <f t="shared" si="32"/>
        <v>0</v>
      </c>
      <c r="H86" s="87">
        <f t="shared" si="32"/>
        <v>0</v>
      </c>
      <c r="I86" s="87">
        <f t="shared" si="32"/>
        <v>0</v>
      </c>
      <c r="J86" s="87">
        <f t="shared" si="32"/>
        <v>0</v>
      </c>
      <c r="K86" s="87">
        <f t="shared" si="32"/>
        <v>0</v>
      </c>
      <c r="L86" s="87">
        <f t="shared" si="32"/>
        <v>0</v>
      </c>
      <c r="M86" s="87">
        <f t="shared" si="32"/>
        <v>0</v>
      </c>
      <c r="N86" s="87">
        <f t="shared" si="32"/>
        <v>0</v>
      </c>
      <c r="O86" s="87">
        <f t="shared" si="32"/>
        <v>0</v>
      </c>
      <c r="P86" s="87">
        <f t="shared" si="32"/>
        <v>0</v>
      </c>
      <c r="Q86" s="87">
        <f t="shared" si="32"/>
        <v>0</v>
      </c>
      <c r="R86" s="87">
        <f t="shared" si="32"/>
        <v>0</v>
      </c>
      <c r="S86" s="87">
        <f t="shared" si="32"/>
        <v>0</v>
      </c>
      <c r="T86" s="134"/>
      <c r="U86" s="87">
        <f t="shared" ref="U86:AJ86" si="33">COUNTIF(U$11:U$77,"AMF")</f>
        <v>0</v>
      </c>
      <c r="V86" s="87">
        <f t="shared" si="33"/>
        <v>0</v>
      </c>
      <c r="W86" s="87">
        <f t="shared" si="33"/>
        <v>0</v>
      </c>
      <c r="X86" s="87">
        <f t="shared" si="33"/>
        <v>0</v>
      </c>
      <c r="Y86" s="87">
        <f t="shared" si="33"/>
        <v>0</v>
      </c>
      <c r="Z86" s="87">
        <f t="shared" si="33"/>
        <v>0</v>
      </c>
      <c r="AA86" s="87">
        <f t="shared" si="33"/>
        <v>0</v>
      </c>
      <c r="AB86" s="87">
        <f t="shared" si="33"/>
        <v>0</v>
      </c>
      <c r="AC86" s="87">
        <f t="shared" si="33"/>
        <v>0</v>
      </c>
      <c r="AD86" s="87">
        <f t="shared" si="33"/>
        <v>0</v>
      </c>
      <c r="AE86" s="87">
        <f t="shared" si="33"/>
        <v>0</v>
      </c>
      <c r="AF86" s="87">
        <f t="shared" si="33"/>
        <v>0</v>
      </c>
      <c r="AG86" s="87">
        <f t="shared" si="33"/>
        <v>0</v>
      </c>
      <c r="AH86" s="87">
        <f t="shared" si="33"/>
        <v>0</v>
      </c>
      <c r="AI86" s="87">
        <f t="shared" si="33"/>
        <v>0</v>
      </c>
      <c r="AJ86" s="87">
        <f t="shared" si="33"/>
        <v>0</v>
      </c>
      <c r="AK86" s="134"/>
      <c r="AL86" s="87">
        <f t="shared" ref="AL86:BG86" si="34">COUNTIF(AL$11:AL$77,"AMF")</f>
        <v>0</v>
      </c>
      <c r="AM86" s="87">
        <f t="shared" si="34"/>
        <v>0</v>
      </c>
      <c r="AN86" s="87">
        <f t="shared" si="34"/>
        <v>0</v>
      </c>
      <c r="AO86" s="87">
        <f t="shared" si="34"/>
        <v>0</v>
      </c>
      <c r="AP86" s="87">
        <f t="shared" si="34"/>
        <v>0</v>
      </c>
      <c r="AQ86" s="87">
        <f t="shared" si="34"/>
        <v>0</v>
      </c>
      <c r="AR86" s="87">
        <f t="shared" si="34"/>
        <v>0</v>
      </c>
      <c r="AS86" s="87">
        <f t="shared" si="34"/>
        <v>0</v>
      </c>
      <c r="AT86" s="87">
        <f t="shared" si="34"/>
        <v>0</v>
      </c>
      <c r="AU86" s="87">
        <f t="shared" si="34"/>
        <v>0</v>
      </c>
      <c r="AV86" s="87">
        <f t="shared" si="34"/>
        <v>0</v>
      </c>
      <c r="AW86" s="87">
        <f t="shared" si="34"/>
        <v>0</v>
      </c>
      <c r="AX86" s="87">
        <f t="shared" si="34"/>
        <v>0</v>
      </c>
      <c r="AY86" s="87">
        <f t="shared" si="34"/>
        <v>0</v>
      </c>
      <c r="AZ86" s="87">
        <f t="shared" si="34"/>
        <v>0</v>
      </c>
      <c r="BA86" s="87">
        <f t="shared" si="34"/>
        <v>0</v>
      </c>
      <c r="BB86" s="87">
        <f t="shared" si="34"/>
        <v>0</v>
      </c>
      <c r="BC86" s="87">
        <f t="shared" si="34"/>
        <v>0</v>
      </c>
      <c r="BD86" s="87">
        <f t="shared" si="34"/>
        <v>0</v>
      </c>
      <c r="BE86" s="87">
        <f t="shared" si="34"/>
        <v>0</v>
      </c>
      <c r="BF86" s="87">
        <f t="shared" si="34"/>
        <v>0</v>
      </c>
      <c r="BG86" s="87">
        <f t="shared" si="34"/>
        <v>0</v>
      </c>
      <c r="BH86" s="134"/>
      <c r="BI86" s="87">
        <f t="shared" ref="BI86:BR86" si="35">COUNTIF(BI$11:BI$77,"AMF")</f>
        <v>0</v>
      </c>
      <c r="BJ86" s="87">
        <f t="shared" si="35"/>
        <v>0</v>
      </c>
      <c r="BK86" s="87">
        <f t="shared" si="35"/>
        <v>0</v>
      </c>
      <c r="BL86" s="87">
        <f t="shared" si="35"/>
        <v>0</v>
      </c>
      <c r="BM86" s="87">
        <f t="shared" si="35"/>
        <v>0</v>
      </c>
      <c r="BN86" s="87">
        <f t="shared" si="35"/>
        <v>0</v>
      </c>
      <c r="BO86" s="87">
        <f t="shared" si="35"/>
        <v>0</v>
      </c>
      <c r="BP86" s="87">
        <f t="shared" si="35"/>
        <v>0</v>
      </c>
      <c r="BQ86" s="87">
        <f t="shared" si="35"/>
        <v>0</v>
      </c>
      <c r="BR86" s="87">
        <f t="shared" si="35"/>
        <v>0</v>
      </c>
      <c r="BS86" s="77"/>
    </row>
    <row r="87" spans="1:71" ht="15.6" hidden="1">
      <c r="A87" s="21" t="s">
        <v>122</v>
      </c>
      <c r="B87" s="68" t="s">
        <v>120</v>
      </c>
      <c r="C87" s="96"/>
      <c r="D87" s="96"/>
      <c r="E87" s="61">
        <f t="shared" ref="E87:S87" si="36">COUNTIF(E$11:E$77,"MF")</f>
        <v>0</v>
      </c>
      <c r="F87" s="61">
        <f t="shared" si="36"/>
        <v>0</v>
      </c>
      <c r="G87" s="61">
        <f t="shared" si="36"/>
        <v>0</v>
      </c>
      <c r="H87" s="61">
        <f t="shared" si="36"/>
        <v>0</v>
      </c>
      <c r="I87" s="61">
        <f t="shared" si="36"/>
        <v>0</v>
      </c>
      <c r="J87" s="61">
        <f t="shared" si="36"/>
        <v>0</v>
      </c>
      <c r="K87" s="61">
        <f t="shared" si="36"/>
        <v>0</v>
      </c>
      <c r="L87" s="61">
        <f t="shared" si="36"/>
        <v>0</v>
      </c>
      <c r="M87" s="61">
        <f t="shared" si="36"/>
        <v>0</v>
      </c>
      <c r="N87" s="61">
        <f t="shared" si="36"/>
        <v>0</v>
      </c>
      <c r="O87" s="61">
        <f t="shared" si="36"/>
        <v>0</v>
      </c>
      <c r="P87" s="61">
        <f t="shared" si="36"/>
        <v>0</v>
      </c>
      <c r="Q87" s="61">
        <f t="shared" si="36"/>
        <v>0</v>
      </c>
      <c r="R87" s="61">
        <f t="shared" si="36"/>
        <v>0</v>
      </c>
      <c r="S87" s="61">
        <f t="shared" si="36"/>
        <v>0</v>
      </c>
      <c r="T87" s="134"/>
      <c r="U87" s="61">
        <f t="shared" ref="U87:AJ87" si="37">COUNTIF(U$11:U$77,"MF")</f>
        <v>0</v>
      </c>
      <c r="V87" s="61">
        <f t="shared" si="37"/>
        <v>0</v>
      </c>
      <c r="W87" s="61">
        <f t="shared" si="37"/>
        <v>0</v>
      </c>
      <c r="X87" s="61">
        <f t="shared" si="37"/>
        <v>0</v>
      </c>
      <c r="Y87" s="61">
        <f t="shared" si="37"/>
        <v>0</v>
      </c>
      <c r="Z87" s="61">
        <f t="shared" si="37"/>
        <v>0</v>
      </c>
      <c r="AA87" s="61">
        <f t="shared" si="37"/>
        <v>0</v>
      </c>
      <c r="AB87" s="61">
        <f t="shared" si="37"/>
        <v>0</v>
      </c>
      <c r="AC87" s="61">
        <f t="shared" si="37"/>
        <v>0</v>
      </c>
      <c r="AD87" s="61">
        <f t="shared" si="37"/>
        <v>0</v>
      </c>
      <c r="AE87" s="61">
        <f t="shared" si="37"/>
        <v>0</v>
      </c>
      <c r="AF87" s="61">
        <f t="shared" si="37"/>
        <v>0</v>
      </c>
      <c r="AG87" s="61">
        <f t="shared" si="37"/>
        <v>0</v>
      </c>
      <c r="AH87" s="61">
        <f t="shared" si="37"/>
        <v>0</v>
      </c>
      <c r="AI87" s="61">
        <f t="shared" si="37"/>
        <v>0</v>
      </c>
      <c r="AJ87" s="61">
        <f t="shared" si="37"/>
        <v>0</v>
      </c>
      <c r="AK87" s="134"/>
      <c r="AL87" s="61">
        <f t="shared" ref="AL87:BG87" si="38">COUNTIF(AL$11:AL$77,"MF")</f>
        <v>0</v>
      </c>
      <c r="AM87" s="61">
        <f t="shared" si="38"/>
        <v>0</v>
      </c>
      <c r="AN87" s="61">
        <f t="shared" si="38"/>
        <v>0</v>
      </c>
      <c r="AO87" s="61">
        <f t="shared" si="38"/>
        <v>0</v>
      </c>
      <c r="AP87" s="61">
        <f t="shared" si="38"/>
        <v>0</v>
      </c>
      <c r="AQ87" s="61">
        <f t="shared" si="38"/>
        <v>0</v>
      </c>
      <c r="AR87" s="61">
        <f t="shared" si="38"/>
        <v>0</v>
      </c>
      <c r="AS87" s="61">
        <f t="shared" si="38"/>
        <v>0</v>
      </c>
      <c r="AT87" s="61">
        <f t="shared" si="38"/>
        <v>0</v>
      </c>
      <c r="AU87" s="61">
        <f t="shared" si="38"/>
        <v>0</v>
      </c>
      <c r="AV87" s="61">
        <f t="shared" si="38"/>
        <v>0</v>
      </c>
      <c r="AW87" s="61">
        <f t="shared" si="38"/>
        <v>0</v>
      </c>
      <c r="AX87" s="61">
        <f t="shared" si="38"/>
        <v>0</v>
      </c>
      <c r="AY87" s="61">
        <f t="shared" si="38"/>
        <v>0</v>
      </c>
      <c r="AZ87" s="61">
        <f t="shared" si="38"/>
        <v>0</v>
      </c>
      <c r="BA87" s="61">
        <f t="shared" si="38"/>
        <v>0</v>
      </c>
      <c r="BB87" s="61">
        <f t="shared" si="38"/>
        <v>0</v>
      </c>
      <c r="BC87" s="61">
        <f t="shared" si="38"/>
        <v>0</v>
      </c>
      <c r="BD87" s="61">
        <f t="shared" si="38"/>
        <v>0</v>
      </c>
      <c r="BE87" s="61">
        <f t="shared" si="38"/>
        <v>0</v>
      </c>
      <c r="BF87" s="61">
        <f t="shared" si="38"/>
        <v>0</v>
      </c>
      <c r="BG87" s="61">
        <f t="shared" si="38"/>
        <v>0</v>
      </c>
      <c r="BH87" s="134"/>
      <c r="BI87" s="61">
        <f t="shared" ref="BI87:BR87" si="39">COUNTIF(BI$11:BI$77,"MF")</f>
        <v>0</v>
      </c>
      <c r="BJ87" s="61">
        <f t="shared" si="39"/>
        <v>0</v>
      </c>
      <c r="BK87" s="61">
        <f t="shared" si="39"/>
        <v>0</v>
      </c>
      <c r="BL87" s="61">
        <f t="shared" si="39"/>
        <v>0</v>
      </c>
      <c r="BM87" s="61">
        <f t="shared" si="39"/>
        <v>0</v>
      </c>
      <c r="BN87" s="61">
        <f t="shared" si="39"/>
        <v>0</v>
      </c>
      <c r="BO87" s="61">
        <f t="shared" si="39"/>
        <v>0</v>
      </c>
      <c r="BP87" s="61">
        <f t="shared" si="39"/>
        <v>0</v>
      </c>
      <c r="BQ87" s="61">
        <f t="shared" si="39"/>
        <v>0</v>
      </c>
      <c r="BR87" s="61">
        <f t="shared" si="39"/>
        <v>0</v>
      </c>
    </row>
    <row r="88" spans="1:71" ht="15.6" hidden="1">
      <c r="A88" s="25" t="s">
        <v>128</v>
      </c>
      <c r="B88" s="46" t="s">
        <v>129</v>
      </c>
      <c r="C88" s="97"/>
      <c r="D88" s="97"/>
      <c r="E88" s="62">
        <f t="shared" ref="E88:S88" si="40">COUNTIF(E$11:E$77,"SO")</f>
        <v>0</v>
      </c>
      <c r="F88" s="62">
        <f t="shared" si="40"/>
        <v>0</v>
      </c>
      <c r="G88" s="62">
        <f t="shared" si="40"/>
        <v>0</v>
      </c>
      <c r="H88" s="62">
        <f t="shared" si="40"/>
        <v>0</v>
      </c>
      <c r="I88" s="62">
        <f t="shared" si="40"/>
        <v>0</v>
      </c>
      <c r="J88" s="62">
        <f t="shared" si="40"/>
        <v>0</v>
      </c>
      <c r="K88" s="62">
        <f t="shared" si="40"/>
        <v>0</v>
      </c>
      <c r="L88" s="62">
        <f t="shared" si="40"/>
        <v>0</v>
      </c>
      <c r="M88" s="62">
        <f t="shared" si="40"/>
        <v>0</v>
      </c>
      <c r="N88" s="62">
        <f t="shared" si="40"/>
        <v>0</v>
      </c>
      <c r="O88" s="62">
        <f t="shared" si="40"/>
        <v>0</v>
      </c>
      <c r="P88" s="62">
        <f t="shared" si="40"/>
        <v>0</v>
      </c>
      <c r="Q88" s="62">
        <f t="shared" si="40"/>
        <v>0</v>
      </c>
      <c r="R88" s="62">
        <f t="shared" si="40"/>
        <v>0</v>
      </c>
      <c r="S88" s="62">
        <f t="shared" si="40"/>
        <v>0</v>
      </c>
      <c r="T88" s="134"/>
      <c r="U88" s="62">
        <f t="shared" ref="U88:AJ88" si="41">COUNTIF(U$11:U$77,"SO")</f>
        <v>0</v>
      </c>
      <c r="V88" s="62">
        <f t="shared" si="41"/>
        <v>0</v>
      </c>
      <c r="W88" s="62">
        <f t="shared" si="41"/>
        <v>0</v>
      </c>
      <c r="X88" s="62">
        <f t="shared" si="41"/>
        <v>0</v>
      </c>
      <c r="Y88" s="62">
        <f t="shared" si="41"/>
        <v>0</v>
      </c>
      <c r="Z88" s="62">
        <f t="shared" si="41"/>
        <v>0</v>
      </c>
      <c r="AA88" s="62">
        <f t="shared" si="41"/>
        <v>0</v>
      </c>
      <c r="AB88" s="62">
        <f t="shared" si="41"/>
        <v>0</v>
      </c>
      <c r="AC88" s="62">
        <f t="shared" si="41"/>
        <v>0</v>
      </c>
      <c r="AD88" s="62">
        <f t="shared" si="41"/>
        <v>0</v>
      </c>
      <c r="AE88" s="62">
        <f t="shared" si="41"/>
        <v>0</v>
      </c>
      <c r="AF88" s="62">
        <f t="shared" si="41"/>
        <v>0</v>
      </c>
      <c r="AG88" s="62">
        <f t="shared" si="41"/>
        <v>0</v>
      </c>
      <c r="AH88" s="62">
        <f t="shared" si="41"/>
        <v>0</v>
      </c>
      <c r="AI88" s="62">
        <f t="shared" si="41"/>
        <v>0</v>
      </c>
      <c r="AJ88" s="62">
        <f t="shared" si="41"/>
        <v>0</v>
      </c>
      <c r="AK88" s="134"/>
      <c r="AL88" s="62">
        <f t="shared" ref="AL88:BG88" si="42">COUNTIF(AL$11:AL$77,"SO")</f>
        <v>0</v>
      </c>
      <c r="AM88" s="62">
        <f t="shared" si="42"/>
        <v>0</v>
      </c>
      <c r="AN88" s="62">
        <f t="shared" si="42"/>
        <v>0</v>
      </c>
      <c r="AO88" s="62">
        <f t="shared" si="42"/>
        <v>0</v>
      </c>
      <c r="AP88" s="62">
        <f t="shared" si="42"/>
        <v>0</v>
      </c>
      <c r="AQ88" s="62">
        <f t="shared" si="42"/>
        <v>0</v>
      </c>
      <c r="AR88" s="62">
        <f t="shared" si="42"/>
        <v>0</v>
      </c>
      <c r="AS88" s="62">
        <f t="shared" si="42"/>
        <v>0</v>
      </c>
      <c r="AT88" s="62">
        <f t="shared" si="42"/>
        <v>0</v>
      </c>
      <c r="AU88" s="62">
        <f t="shared" si="42"/>
        <v>0</v>
      </c>
      <c r="AV88" s="62">
        <f t="shared" si="42"/>
        <v>0</v>
      </c>
      <c r="AW88" s="62">
        <f t="shared" si="42"/>
        <v>0</v>
      </c>
      <c r="AX88" s="62">
        <f t="shared" si="42"/>
        <v>0</v>
      </c>
      <c r="AY88" s="62">
        <f t="shared" si="42"/>
        <v>0</v>
      </c>
      <c r="AZ88" s="62">
        <f t="shared" si="42"/>
        <v>0</v>
      </c>
      <c r="BA88" s="62">
        <f t="shared" si="42"/>
        <v>0</v>
      </c>
      <c r="BB88" s="62">
        <f t="shared" si="42"/>
        <v>0</v>
      </c>
      <c r="BC88" s="62">
        <f t="shared" si="42"/>
        <v>0</v>
      </c>
      <c r="BD88" s="62">
        <f t="shared" si="42"/>
        <v>0</v>
      </c>
      <c r="BE88" s="62">
        <f t="shared" si="42"/>
        <v>0</v>
      </c>
      <c r="BF88" s="62">
        <f t="shared" si="42"/>
        <v>0</v>
      </c>
      <c r="BG88" s="62">
        <f t="shared" si="42"/>
        <v>0</v>
      </c>
      <c r="BH88" s="134"/>
      <c r="BI88" s="62">
        <f t="shared" ref="BI88:BR88" si="43">COUNTIF(BI$11:BI$77,"SO")</f>
        <v>0</v>
      </c>
      <c r="BJ88" s="62">
        <f t="shared" si="43"/>
        <v>0</v>
      </c>
      <c r="BK88" s="62">
        <f t="shared" si="43"/>
        <v>0</v>
      </c>
      <c r="BL88" s="62">
        <f t="shared" si="43"/>
        <v>0</v>
      </c>
      <c r="BM88" s="62">
        <f t="shared" si="43"/>
        <v>0</v>
      </c>
      <c r="BN88" s="62">
        <f t="shared" si="43"/>
        <v>0</v>
      </c>
      <c r="BO88" s="62">
        <f t="shared" si="43"/>
        <v>0</v>
      </c>
      <c r="BP88" s="62">
        <f t="shared" si="43"/>
        <v>0</v>
      </c>
      <c r="BQ88" s="62">
        <f t="shared" si="43"/>
        <v>0</v>
      </c>
      <c r="BR88" s="62">
        <f t="shared" si="43"/>
        <v>0</v>
      </c>
    </row>
    <row r="89" spans="1:71" s="78" customFormat="1" ht="15.6" hidden="1">
      <c r="A89" s="75" t="s">
        <v>139</v>
      </c>
      <c r="B89" s="84" t="s">
        <v>130</v>
      </c>
      <c r="C89" s="98"/>
      <c r="D89" s="98"/>
      <c r="E89" s="85">
        <f t="shared" ref="E89:S89" si="44">COUNTIF(E$11:E$77,"PD")</f>
        <v>0</v>
      </c>
      <c r="F89" s="85">
        <f t="shared" si="44"/>
        <v>0</v>
      </c>
      <c r="G89" s="85">
        <f t="shared" si="44"/>
        <v>0</v>
      </c>
      <c r="H89" s="85">
        <f t="shared" si="44"/>
        <v>0</v>
      </c>
      <c r="I89" s="85">
        <f t="shared" si="44"/>
        <v>0</v>
      </c>
      <c r="J89" s="85">
        <f t="shared" si="44"/>
        <v>0</v>
      </c>
      <c r="K89" s="85">
        <f t="shared" si="44"/>
        <v>0</v>
      </c>
      <c r="L89" s="85">
        <f t="shared" si="44"/>
        <v>0</v>
      </c>
      <c r="M89" s="85">
        <f t="shared" si="44"/>
        <v>0</v>
      </c>
      <c r="N89" s="85">
        <f t="shared" si="44"/>
        <v>0</v>
      </c>
      <c r="O89" s="85">
        <f t="shared" si="44"/>
        <v>0</v>
      </c>
      <c r="P89" s="85">
        <f t="shared" si="44"/>
        <v>0</v>
      </c>
      <c r="Q89" s="85">
        <f t="shared" si="44"/>
        <v>0</v>
      </c>
      <c r="R89" s="85">
        <f t="shared" si="44"/>
        <v>0</v>
      </c>
      <c r="S89" s="85">
        <f t="shared" si="44"/>
        <v>0</v>
      </c>
      <c r="T89" s="134"/>
      <c r="U89" s="85">
        <f t="shared" ref="U89:AJ89" si="45">COUNTIF(U$11:U$77,"PD")</f>
        <v>0</v>
      </c>
      <c r="V89" s="85">
        <f t="shared" si="45"/>
        <v>0</v>
      </c>
      <c r="W89" s="85">
        <f t="shared" si="45"/>
        <v>0</v>
      </c>
      <c r="X89" s="85">
        <f t="shared" si="45"/>
        <v>0</v>
      </c>
      <c r="Y89" s="85">
        <f t="shared" si="45"/>
        <v>0</v>
      </c>
      <c r="Z89" s="85">
        <f t="shared" si="45"/>
        <v>0</v>
      </c>
      <c r="AA89" s="85">
        <f t="shared" si="45"/>
        <v>0</v>
      </c>
      <c r="AB89" s="85">
        <f t="shared" si="45"/>
        <v>0</v>
      </c>
      <c r="AC89" s="85">
        <f t="shared" si="45"/>
        <v>0</v>
      </c>
      <c r="AD89" s="85">
        <f t="shared" si="45"/>
        <v>0</v>
      </c>
      <c r="AE89" s="85">
        <f t="shared" si="45"/>
        <v>0</v>
      </c>
      <c r="AF89" s="85">
        <f t="shared" si="45"/>
        <v>0</v>
      </c>
      <c r="AG89" s="85">
        <f t="shared" si="45"/>
        <v>0</v>
      </c>
      <c r="AH89" s="85">
        <f t="shared" si="45"/>
        <v>0</v>
      </c>
      <c r="AI89" s="85">
        <f t="shared" si="45"/>
        <v>0</v>
      </c>
      <c r="AJ89" s="85">
        <f t="shared" si="45"/>
        <v>0</v>
      </c>
      <c r="AK89" s="134"/>
      <c r="AL89" s="85">
        <f t="shared" ref="AL89:BG89" si="46">COUNTIF(AL$11:AL$77,"PD")</f>
        <v>0</v>
      </c>
      <c r="AM89" s="85">
        <f t="shared" si="46"/>
        <v>0</v>
      </c>
      <c r="AN89" s="85">
        <f t="shared" si="46"/>
        <v>0</v>
      </c>
      <c r="AO89" s="85">
        <f t="shared" si="46"/>
        <v>0</v>
      </c>
      <c r="AP89" s="85">
        <f t="shared" si="46"/>
        <v>0</v>
      </c>
      <c r="AQ89" s="85">
        <f t="shared" si="46"/>
        <v>0</v>
      </c>
      <c r="AR89" s="85">
        <f t="shared" si="46"/>
        <v>0</v>
      </c>
      <c r="AS89" s="85">
        <f t="shared" si="46"/>
        <v>0</v>
      </c>
      <c r="AT89" s="85">
        <f t="shared" si="46"/>
        <v>0</v>
      </c>
      <c r="AU89" s="85">
        <f t="shared" si="46"/>
        <v>0</v>
      </c>
      <c r="AV89" s="85">
        <f t="shared" si="46"/>
        <v>0</v>
      </c>
      <c r="AW89" s="85">
        <f t="shared" si="46"/>
        <v>0</v>
      </c>
      <c r="AX89" s="85">
        <f t="shared" si="46"/>
        <v>0</v>
      </c>
      <c r="AY89" s="85">
        <f t="shared" si="46"/>
        <v>0</v>
      </c>
      <c r="AZ89" s="85">
        <f t="shared" si="46"/>
        <v>0</v>
      </c>
      <c r="BA89" s="85">
        <f t="shared" si="46"/>
        <v>0</v>
      </c>
      <c r="BB89" s="85">
        <f t="shared" si="46"/>
        <v>0</v>
      </c>
      <c r="BC89" s="85">
        <f t="shared" si="46"/>
        <v>0</v>
      </c>
      <c r="BD89" s="85">
        <f t="shared" si="46"/>
        <v>0</v>
      </c>
      <c r="BE89" s="85">
        <f t="shared" si="46"/>
        <v>0</v>
      </c>
      <c r="BF89" s="85">
        <f t="shared" si="46"/>
        <v>0</v>
      </c>
      <c r="BG89" s="85">
        <f t="shared" si="46"/>
        <v>0</v>
      </c>
      <c r="BH89" s="134"/>
      <c r="BI89" s="85">
        <f t="shared" ref="BI89:BR89" si="47">COUNTIF(BI$11:BI$77,"PD")</f>
        <v>0</v>
      </c>
      <c r="BJ89" s="85">
        <f t="shared" si="47"/>
        <v>0</v>
      </c>
      <c r="BK89" s="85">
        <f t="shared" si="47"/>
        <v>0</v>
      </c>
      <c r="BL89" s="85">
        <f t="shared" si="47"/>
        <v>0</v>
      </c>
      <c r="BM89" s="85">
        <f t="shared" si="47"/>
        <v>0</v>
      </c>
      <c r="BN89" s="85">
        <f t="shared" si="47"/>
        <v>0</v>
      </c>
      <c r="BO89" s="85">
        <f t="shared" si="47"/>
        <v>0</v>
      </c>
      <c r="BP89" s="85">
        <f t="shared" si="47"/>
        <v>0</v>
      </c>
      <c r="BQ89" s="85">
        <f t="shared" si="47"/>
        <v>0</v>
      </c>
      <c r="BR89" s="85">
        <f t="shared" si="47"/>
        <v>0</v>
      </c>
      <c r="BS89" s="77"/>
    </row>
    <row r="90" spans="1:71" s="78" customFormat="1" ht="15.6" hidden="1">
      <c r="A90" s="80" t="s">
        <v>134</v>
      </c>
      <c r="B90" s="81" t="s">
        <v>131</v>
      </c>
      <c r="C90" s="99"/>
      <c r="D90" s="99"/>
      <c r="E90" s="82">
        <f t="shared" ref="E90:S90" si="48">COUNTIF(E$11:E$77,"T")</f>
        <v>0</v>
      </c>
      <c r="F90" s="82">
        <f t="shared" si="48"/>
        <v>0</v>
      </c>
      <c r="G90" s="82">
        <f t="shared" si="48"/>
        <v>0</v>
      </c>
      <c r="H90" s="82">
        <f t="shared" si="48"/>
        <v>0</v>
      </c>
      <c r="I90" s="82">
        <f t="shared" si="48"/>
        <v>0</v>
      </c>
      <c r="J90" s="82">
        <f t="shared" si="48"/>
        <v>0</v>
      </c>
      <c r="K90" s="82">
        <f t="shared" si="48"/>
        <v>0</v>
      </c>
      <c r="L90" s="82">
        <f t="shared" si="48"/>
        <v>0</v>
      </c>
      <c r="M90" s="82">
        <f t="shared" si="48"/>
        <v>0</v>
      </c>
      <c r="N90" s="82">
        <f t="shared" si="48"/>
        <v>0</v>
      </c>
      <c r="O90" s="82">
        <f t="shared" si="48"/>
        <v>0</v>
      </c>
      <c r="P90" s="82">
        <f t="shared" si="48"/>
        <v>0</v>
      </c>
      <c r="Q90" s="82">
        <f t="shared" si="48"/>
        <v>0</v>
      </c>
      <c r="R90" s="82">
        <f t="shared" si="48"/>
        <v>0</v>
      </c>
      <c r="S90" s="82">
        <f t="shared" si="48"/>
        <v>0</v>
      </c>
      <c r="T90" s="134"/>
      <c r="U90" s="82">
        <f t="shared" ref="U90:AJ90" si="49">COUNTIF(U$11:U$77,"T")</f>
        <v>0</v>
      </c>
      <c r="V90" s="82">
        <f t="shared" si="49"/>
        <v>0</v>
      </c>
      <c r="W90" s="82">
        <f t="shared" si="49"/>
        <v>0</v>
      </c>
      <c r="X90" s="82">
        <f t="shared" si="49"/>
        <v>0</v>
      </c>
      <c r="Y90" s="82">
        <f t="shared" si="49"/>
        <v>0</v>
      </c>
      <c r="Z90" s="82">
        <f t="shared" si="49"/>
        <v>0</v>
      </c>
      <c r="AA90" s="82">
        <f t="shared" si="49"/>
        <v>0</v>
      </c>
      <c r="AB90" s="82">
        <f t="shared" si="49"/>
        <v>0</v>
      </c>
      <c r="AC90" s="82">
        <f t="shared" si="49"/>
        <v>0</v>
      </c>
      <c r="AD90" s="82">
        <f t="shared" si="49"/>
        <v>0</v>
      </c>
      <c r="AE90" s="82">
        <f t="shared" si="49"/>
        <v>0</v>
      </c>
      <c r="AF90" s="82">
        <f t="shared" si="49"/>
        <v>0</v>
      </c>
      <c r="AG90" s="82">
        <f t="shared" si="49"/>
        <v>0</v>
      </c>
      <c r="AH90" s="82">
        <f t="shared" si="49"/>
        <v>0</v>
      </c>
      <c r="AI90" s="82">
        <f t="shared" si="49"/>
        <v>0</v>
      </c>
      <c r="AJ90" s="82">
        <f t="shared" si="49"/>
        <v>0</v>
      </c>
      <c r="AK90" s="134"/>
      <c r="AL90" s="82">
        <f t="shared" ref="AL90:BG90" si="50">COUNTIF(AL$11:AL$77,"T")</f>
        <v>0</v>
      </c>
      <c r="AM90" s="82">
        <f t="shared" si="50"/>
        <v>0</v>
      </c>
      <c r="AN90" s="82">
        <f t="shared" si="50"/>
        <v>0</v>
      </c>
      <c r="AO90" s="82">
        <f t="shared" si="50"/>
        <v>0</v>
      </c>
      <c r="AP90" s="82">
        <f t="shared" si="50"/>
        <v>0</v>
      </c>
      <c r="AQ90" s="82">
        <f t="shared" si="50"/>
        <v>0</v>
      </c>
      <c r="AR90" s="82">
        <f t="shared" si="50"/>
        <v>0</v>
      </c>
      <c r="AS90" s="82">
        <f t="shared" si="50"/>
        <v>0</v>
      </c>
      <c r="AT90" s="82">
        <f t="shared" si="50"/>
        <v>0</v>
      </c>
      <c r="AU90" s="82">
        <f t="shared" si="50"/>
        <v>0</v>
      </c>
      <c r="AV90" s="82">
        <f t="shared" si="50"/>
        <v>0</v>
      </c>
      <c r="AW90" s="82">
        <f t="shared" si="50"/>
        <v>0</v>
      </c>
      <c r="AX90" s="82">
        <f t="shared" si="50"/>
        <v>0</v>
      </c>
      <c r="AY90" s="82">
        <f t="shared" si="50"/>
        <v>0</v>
      </c>
      <c r="AZ90" s="82">
        <f t="shared" si="50"/>
        <v>0</v>
      </c>
      <c r="BA90" s="82">
        <f t="shared" si="50"/>
        <v>0</v>
      </c>
      <c r="BB90" s="82">
        <f t="shared" si="50"/>
        <v>0</v>
      </c>
      <c r="BC90" s="82">
        <f t="shared" si="50"/>
        <v>0</v>
      </c>
      <c r="BD90" s="82">
        <f t="shared" si="50"/>
        <v>0</v>
      </c>
      <c r="BE90" s="82">
        <f t="shared" si="50"/>
        <v>0</v>
      </c>
      <c r="BF90" s="82">
        <f t="shared" si="50"/>
        <v>0</v>
      </c>
      <c r="BG90" s="82">
        <f t="shared" si="50"/>
        <v>0</v>
      </c>
      <c r="BH90" s="134"/>
      <c r="BI90" s="82">
        <f t="shared" ref="BI90:BR90" si="51">COUNTIF(BI$11:BI$77,"T")</f>
        <v>0</v>
      </c>
      <c r="BJ90" s="82">
        <f t="shared" si="51"/>
        <v>0</v>
      </c>
      <c r="BK90" s="82">
        <f t="shared" si="51"/>
        <v>0</v>
      </c>
      <c r="BL90" s="82">
        <f t="shared" si="51"/>
        <v>0</v>
      </c>
      <c r="BM90" s="82">
        <f t="shared" si="51"/>
        <v>0</v>
      </c>
      <c r="BN90" s="82">
        <f t="shared" si="51"/>
        <v>0</v>
      </c>
      <c r="BO90" s="82">
        <f t="shared" si="51"/>
        <v>0</v>
      </c>
      <c r="BP90" s="82">
        <f t="shared" si="51"/>
        <v>0</v>
      </c>
      <c r="BQ90" s="82">
        <f t="shared" si="51"/>
        <v>0</v>
      </c>
      <c r="BR90" s="82">
        <f t="shared" si="51"/>
        <v>0</v>
      </c>
      <c r="BS90" s="77"/>
    </row>
    <row r="91" spans="1:71" ht="25.8" hidden="1">
      <c r="A91" s="27" t="s">
        <v>136</v>
      </c>
      <c r="B91" s="45" t="s">
        <v>132</v>
      </c>
      <c r="C91" s="100"/>
      <c r="D91" s="100"/>
      <c r="E91" s="64">
        <f t="shared" ref="E91:S91" si="52">COUNTIF(E$11:E$77,"+")</f>
        <v>0</v>
      </c>
      <c r="F91" s="64">
        <f t="shared" si="52"/>
        <v>0</v>
      </c>
      <c r="G91" s="64">
        <f t="shared" si="52"/>
        <v>0</v>
      </c>
      <c r="H91" s="64">
        <f t="shared" si="52"/>
        <v>0</v>
      </c>
      <c r="I91" s="64">
        <f t="shared" si="52"/>
        <v>0</v>
      </c>
      <c r="J91" s="64">
        <f t="shared" si="52"/>
        <v>0</v>
      </c>
      <c r="K91" s="64">
        <f t="shared" si="52"/>
        <v>0</v>
      </c>
      <c r="L91" s="64">
        <f t="shared" si="52"/>
        <v>0</v>
      </c>
      <c r="M91" s="64">
        <f t="shared" si="52"/>
        <v>0</v>
      </c>
      <c r="N91" s="64">
        <f t="shared" si="52"/>
        <v>0</v>
      </c>
      <c r="O91" s="64">
        <f t="shared" si="52"/>
        <v>0</v>
      </c>
      <c r="P91" s="64">
        <f t="shared" si="52"/>
        <v>0</v>
      </c>
      <c r="Q91" s="64">
        <f t="shared" si="52"/>
        <v>0</v>
      </c>
      <c r="R91" s="64">
        <f t="shared" si="52"/>
        <v>0</v>
      </c>
      <c r="S91" s="64">
        <f t="shared" si="52"/>
        <v>0</v>
      </c>
      <c r="T91" s="134"/>
      <c r="U91" s="64">
        <f t="shared" ref="U91:AJ91" si="53">COUNTIF(U$11:U$77,"+")</f>
        <v>0</v>
      </c>
      <c r="V91" s="64">
        <f t="shared" si="53"/>
        <v>0</v>
      </c>
      <c r="W91" s="64">
        <f t="shared" si="53"/>
        <v>0</v>
      </c>
      <c r="X91" s="64">
        <f t="shared" si="53"/>
        <v>0</v>
      </c>
      <c r="Y91" s="64">
        <f t="shared" si="53"/>
        <v>0</v>
      </c>
      <c r="Z91" s="64">
        <f t="shared" si="53"/>
        <v>0</v>
      </c>
      <c r="AA91" s="64">
        <f t="shared" si="53"/>
        <v>0</v>
      </c>
      <c r="AB91" s="64">
        <f t="shared" si="53"/>
        <v>0</v>
      </c>
      <c r="AC91" s="64">
        <f t="shared" si="53"/>
        <v>0</v>
      </c>
      <c r="AD91" s="64">
        <f t="shared" si="53"/>
        <v>0</v>
      </c>
      <c r="AE91" s="64">
        <f t="shared" si="53"/>
        <v>0</v>
      </c>
      <c r="AF91" s="64">
        <f t="shared" si="53"/>
        <v>0</v>
      </c>
      <c r="AG91" s="64">
        <f t="shared" si="53"/>
        <v>0</v>
      </c>
      <c r="AH91" s="64">
        <f t="shared" si="53"/>
        <v>0</v>
      </c>
      <c r="AI91" s="64">
        <f t="shared" si="53"/>
        <v>0</v>
      </c>
      <c r="AJ91" s="64">
        <f t="shared" si="53"/>
        <v>0</v>
      </c>
      <c r="AK91" s="134"/>
      <c r="AL91" s="64">
        <f t="shared" ref="AL91:BG91" si="54">COUNTIF(AL$11:AL$77,"+")</f>
        <v>0</v>
      </c>
      <c r="AM91" s="64">
        <f t="shared" si="54"/>
        <v>0</v>
      </c>
      <c r="AN91" s="64">
        <f t="shared" si="54"/>
        <v>0</v>
      </c>
      <c r="AO91" s="64">
        <f t="shared" si="54"/>
        <v>0</v>
      </c>
      <c r="AP91" s="64">
        <f t="shared" si="54"/>
        <v>0</v>
      </c>
      <c r="AQ91" s="64">
        <f t="shared" si="54"/>
        <v>0</v>
      </c>
      <c r="AR91" s="64">
        <f t="shared" si="54"/>
        <v>0</v>
      </c>
      <c r="AS91" s="64">
        <f t="shared" si="54"/>
        <v>0</v>
      </c>
      <c r="AT91" s="64">
        <f t="shared" si="54"/>
        <v>0</v>
      </c>
      <c r="AU91" s="64">
        <f t="shared" si="54"/>
        <v>0</v>
      </c>
      <c r="AV91" s="64">
        <f t="shared" si="54"/>
        <v>0</v>
      </c>
      <c r="AW91" s="64">
        <f t="shared" si="54"/>
        <v>0</v>
      </c>
      <c r="AX91" s="64">
        <f t="shared" si="54"/>
        <v>0</v>
      </c>
      <c r="AY91" s="64">
        <f t="shared" si="54"/>
        <v>0</v>
      </c>
      <c r="AZ91" s="64">
        <f t="shared" si="54"/>
        <v>0</v>
      </c>
      <c r="BA91" s="64">
        <f t="shared" si="54"/>
        <v>0</v>
      </c>
      <c r="BB91" s="64">
        <f t="shared" si="54"/>
        <v>0</v>
      </c>
      <c r="BC91" s="64">
        <f t="shared" si="54"/>
        <v>0</v>
      </c>
      <c r="BD91" s="64">
        <f t="shared" si="54"/>
        <v>0</v>
      </c>
      <c r="BE91" s="64">
        <f t="shared" si="54"/>
        <v>0</v>
      </c>
      <c r="BF91" s="64">
        <f t="shared" si="54"/>
        <v>0</v>
      </c>
      <c r="BG91" s="64">
        <f t="shared" si="54"/>
        <v>0</v>
      </c>
      <c r="BH91" s="134"/>
      <c r="BI91" s="64">
        <f t="shared" ref="BI91:BR91" si="55">COUNTIF(BI$11:BI$77,"+")</f>
        <v>0</v>
      </c>
      <c r="BJ91" s="64">
        <f t="shared" si="55"/>
        <v>0</v>
      </c>
      <c r="BK91" s="64">
        <f t="shared" si="55"/>
        <v>0</v>
      </c>
      <c r="BL91" s="64">
        <f t="shared" si="55"/>
        <v>0</v>
      </c>
      <c r="BM91" s="64">
        <f t="shared" si="55"/>
        <v>0</v>
      </c>
      <c r="BN91" s="64">
        <f t="shared" si="55"/>
        <v>0</v>
      </c>
      <c r="BO91" s="64">
        <f t="shared" si="55"/>
        <v>0</v>
      </c>
      <c r="BP91" s="64">
        <f t="shared" si="55"/>
        <v>0</v>
      </c>
      <c r="BQ91" s="64">
        <f t="shared" si="55"/>
        <v>0</v>
      </c>
      <c r="BR91" s="64">
        <f t="shared" si="55"/>
        <v>0</v>
      </c>
    </row>
    <row r="92" spans="1:71" ht="15.6" hidden="1">
      <c r="A92" s="28" t="s">
        <v>135</v>
      </c>
      <c r="B92" s="69" t="s">
        <v>133</v>
      </c>
      <c r="C92" s="135"/>
      <c r="D92" s="133"/>
      <c r="E92" s="66">
        <f t="shared" ref="E92:S92" si="56">COUNTIF(E$11:E$77,"D")</f>
        <v>0</v>
      </c>
      <c r="F92" s="66">
        <f t="shared" si="56"/>
        <v>0</v>
      </c>
      <c r="G92" s="66">
        <f t="shared" si="56"/>
        <v>0</v>
      </c>
      <c r="H92" s="66">
        <f t="shared" si="56"/>
        <v>0</v>
      </c>
      <c r="I92" s="66">
        <f t="shared" si="56"/>
        <v>0</v>
      </c>
      <c r="J92" s="66">
        <f t="shared" si="56"/>
        <v>0</v>
      </c>
      <c r="K92" s="66">
        <f t="shared" si="56"/>
        <v>0</v>
      </c>
      <c r="L92" s="66">
        <f t="shared" si="56"/>
        <v>0</v>
      </c>
      <c r="M92" s="66">
        <f t="shared" si="56"/>
        <v>0</v>
      </c>
      <c r="N92" s="66">
        <f t="shared" si="56"/>
        <v>0</v>
      </c>
      <c r="O92" s="66">
        <f t="shared" si="56"/>
        <v>0</v>
      </c>
      <c r="P92" s="66">
        <f t="shared" si="56"/>
        <v>0</v>
      </c>
      <c r="Q92" s="66">
        <f t="shared" si="56"/>
        <v>0</v>
      </c>
      <c r="R92" s="66">
        <f t="shared" si="56"/>
        <v>0</v>
      </c>
      <c r="S92" s="66">
        <f t="shared" si="56"/>
        <v>0</v>
      </c>
      <c r="T92" s="134"/>
      <c r="U92" s="66">
        <f t="shared" ref="U92:AJ92" si="57">COUNTIF(U$11:U$77,"D")</f>
        <v>0</v>
      </c>
      <c r="V92" s="66">
        <f t="shared" si="57"/>
        <v>0</v>
      </c>
      <c r="W92" s="66">
        <f t="shared" si="57"/>
        <v>0</v>
      </c>
      <c r="X92" s="66">
        <f t="shared" si="57"/>
        <v>0</v>
      </c>
      <c r="Y92" s="66">
        <f t="shared" si="57"/>
        <v>0</v>
      </c>
      <c r="Z92" s="66">
        <f t="shared" si="57"/>
        <v>0</v>
      </c>
      <c r="AA92" s="66">
        <f t="shared" si="57"/>
        <v>0</v>
      </c>
      <c r="AB92" s="66">
        <f t="shared" si="57"/>
        <v>0</v>
      </c>
      <c r="AC92" s="66">
        <f t="shared" si="57"/>
        <v>0</v>
      </c>
      <c r="AD92" s="66">
        <f t="shared" si="57"/>
        <v>0</v>
      </c>
      <c r="AE92" s="66">
        <f t="shared" si="57"/>
        <v>0</v>
      </c>
      <c r="AF92" s="66">
        <f t="shared" si="57"/>
        <v>0</v>
      </c>
      <c r="AG92" s="66">
        <f t="shared" si="57"/>
        <v>0</v>
      </c>
      <c r="AH92" s="66">
        <f t="shared" si="57"/>
        <v>0</v>
      </c>
      <c r="AI92" s="66">
        <f t="shared" si="57"/>
        <v>0</v>
      </c>
      <c r="AJ92" s="66">
        <f t="shared" si="57"/>
        <v>0</v>
      </c>
      <c r="AK92" s="134"/>
      <c r="AL92" s="66">
        <f t="shared" ref="AL92:BG92" si="58">COUNTIF(AL$11:AL$77,"D")</f>
        <v>0</v>
      </c>
      <c r="AM92" s="66">
        <f t="shared" si="58"/>
        <v>0</v>
      </c>
      <c r="AN92" s="66">
        <f t="shared" si="58"/>
        <v>0</v>
      </c>
      <c r="AO92" s="66">
        <f t="shared" si="58"/>
        <v>0</v>
      </c>
      <c r="AP92" s="66">
        <f t="shared" si="58"/>
        <v>0</v>
      </c>
      <c r="AQ92" s="66">
        <f t="shared" si="58"/>
        <v>0</v>
      </c>
      <c r="AR92" s="66">
        <f t="shared" si="58"/>
        <v>0</v>
      </c>
      <c r="AS92" s="66">
        <f t="shared" si="58"/>
        <v>0</v>
      </c>
      <c r="AT92" s="66">
        <f t="shared" si="58"/>
        <v>0</v>
      </c>
      <c r="AU92" s="66">
        <f t="shared" si="58"/>
        <v>0</v>
      </c>
      <c r="AV92" s="66">
        <f t="shared" si="58"/>
        <v>0</v>
      </c>
      <c r="AW92" s="66">
        <f t="shared" si="58"/>
        <v>0</v>
      </c>
      <c r="AX92" s="66">
        <f t="shared" si="58"/>
        <v>0</v>
      </c>
      <c r="AY92" s="66">
        <f t="shared" si="58"/>
        <v>0</v>
      </c>
      <c r="AZ92" s="66">
        <f t="shared" si="58"/>
        <v>0</v>
      </c>
      <c r="BA92" s="66">
        <f t="shared" si="58"/>
        <v>0</v>
      </c>
      <c r="BB92" s="66">
        <f t="shared" si="58"/>
        <v>0</v>
      </c>
      <c r="BC92" s="66">
        <f t="shared" si="58"/>
        <v>0</v>
      </c>
      <c r="BD92" s="66">
        <f t="shared" si="58"/>
        <v>0</v>
      </c>
      <c r="BE92" s="66">
        <f t="shared" si="58"/>
        <v>0</v>
      </c>
      <c r="BF92" s="66">
        <f t="shared" si="58"/>
        <v>0</v>
      </c>
      <c r="BG92" s="66">
        <f t="shared" si="58"/>
        <v>0</v>
      </c>
      <c r="BH92" s="134"/>
      <c r="BI92" s="66">
        <f t="shared" ref="BI92:BR92" si="59">COUNTIF(BI$11:BI$77,"D")</f>
        <v>0</v>
      </c>
      <c r="BJ92" s="66">
        <f t="shared" si="59"/>
        <v>0</v>
      </c>
      <c r="BK92" s="66">
        <f t="shared" si="59"/>
        <v>0</v>
      </c>
      <c r="BL92" s="66">
        <f t="shared" si="59"/>
        <v>0</v>
      </c>
      <c r="BM92" s="66">
        <f t="shared" si="59"/>
        <v>0</v>
      </c>
      <c r="BN92" s="66">
        <f t="shared" si="59"/>
        <v>0</v>
      </c>
      <c r="BO92" s="66">
        <f t="shared" si="59"/>
        <v>0</v>
      </c>
      <c r="BP92" s="66">
        <f t="shared" si="59"/>
        <v>0</v>
      </c>
      <c r="BQ92" s="66">
        <f t="shared" si="59"/>
        <v>0</v>
      </c>
      <c r="BR92" s="66">
        <f t="shared" si="59"/>
        <v>0</v>
      </c>
    </row>
    <row r="95" spans="1:71" ht="18">
      <c r="A95" s="114" t="s">
        <v>165</v>
      </c>
    </row>
    <row r="96" spans="1:71" ht="18.600000000000001" thickBot="1">
      <c r="A96" s="114"/>
    </row>
    <row r="97" spans="1:80" ht="20.100000000000001" customHeight="1">
      <c r="A97" s="20" t="s">
        <v>111</v>
      </c>
      <c r="B97" s="19" t="s">
        <v>112</v>
      </c>
      <c r="C97" s="143" t="s">
        <v>194</v>
      </c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47"/>
      <c r="AM97" s="168" t="s">
        <v>195</v>
      </c>
      <c r="AN97" s="169"/>
      <c r="AO97" s="169"/>
      <c r="AP97" s="169"/>
      <c r="AQ97" s="169"/>
      <c r="AR97" s="169"/>
      <c r="AS97" s="169"/>
      <c r="AT97" s="169"/>
      <c r="AU97" s="169"/>
      <c r="AV97" s="169"/>
      <c r="AW97" s="169"/>
      <c r="AX97" s="169"/>
      <c r="AY97" s="169"/>
      <c r="AZ97" s="169"/>
      <c r="BA97" s="169"/>
      <c r="BB97" s="169"/>
      <c r="BC97" s="169"/>
      <c r="BD97" s="169"/>
      <c r="BE97" s="169"/>
      <c r="BF97" s="169"/>
      <c r="BG97" s="169"/>
      <c r="BH97" s="169"/>
      <c r="BI97" s="169"/>
      <c r="BJ97" s="169"/>
      <c r="BK97" s="170"/>
      <c r="BS97"/>
      <c r="CB97" s="161"/>
    </row>
    <row r="98" spans="1:80" ht="20.100000000000001" customHeight="1" thickBot="1">
      <c r="A98" s="50" t="s">
        <v>110</v>
      </c>
      <c r="B98" s="30" t="s">
        <v>138</v>
      </c>
      <c r="C98" s="143" t="s">
        <v>188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47"/>
      <c r="AM98" s="171"/>
      <c r="AN98" s="172"/>
      <c r="AO98" s="172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3"/>
      <c r="BS98"/>
      <c r="CB98" s="161"/>
    </row>
    <row r="99" spans="1:80" ht="20.100000000000001" customHeight="1">
      <c r="A99" s="103" t="s">
        <v>110</v>
      </c>
      <c r="B99" s="116" t="s">
        <v>138</v>
      </c>
      <c r="C99" s="143" t="s">
        <v>193</v>
      </c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47"/>
      <c r="BS99"/>
      <c r="CB99" s="161"/>
    </row>
    <row r="100" spans="1:80" ht="20.100000000000001" customHeight="1">
      <c r="A100" s="52" t="s">
        <v>113</v>
      </c>
      <c r="B100" s="31" t="s">
        <v>113</v>
      </c>
      <c r="C100" s="143" t="s">
        <v>114</v>
      </c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47"/>
      <c r="AM100" s="162" t="s">
        <v>196</v>
      </c>
      <c r="AN100" s="114" t="s">
        <v>197</v>
      </c>
      <c r="AO100" s="163"/>
      <c r="AP100" s="163"/>
      <c r="AQ100" s="163"/>
      <c r="AR100" s="163"/>
      <c r="AS100" s="163"/>
      <c r="AT100" s="163"/>
      <c r="AU100" s="163"/>
      <c r="AV100" s="163"/>
      <c r="AW100" s="163"/>
      <c r="AX100" s="163"/>
      <c r="AY100" s="163"/>
      <c r="AZ100" s="163"/>
      <c r="BA100" s="163"/>
      <c r="BB100" s="163"/>
      <c r="BC100" s="163"/>
      <c r="BD100" s="163"/>
      <c r="BE100" s="163"/>
      <c r="BF100" s="163"/>
      <c r="BS100"/>
      <c r="CB100" s="161"/>
    </row>
    <row r="101" spans="1:80" ht="20.100000000000001" customHeight="1">
      <c r="A101" s="54" t="s">
        <v>116</v>
      </c>
      <c r="B101" s="32" t="s">
        <v>115</v>
      </c>
      <c r="C101" s="144" t="s">
        <v>189</v>
      </c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47"/>
      <c r="AM101" s="18"/>
      <c r="AN101" s="164" t="s">
        <v>205</v>
      </c>
      <c r="BI101" s="27" t="s">
        <v>136</v>
      </c>
      <c r="BJ101" s="164" t="s">
        <v>198</v>
      </c>
      <c r="BS101"/>
      <c r="CB101" s="161"/>
    </row>
    <row r="102" spans="1:80" ht="20.100000000000001" customHeight="1">
      <c r="A102" s="56" t="s">
        <v>118</v>
      </c>
      <c r="B102" s="33" t="s">
        <v>117</v>
      </c>
      <c r="C102" s="144" t="s">
        <v>190</v>
      </c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47"/>
      <c r="AM102" s="18"/>
      <c r="BS102"/>
      <c r="CB102" s="161"/>
    </row>
    <row r="103" spans="1:80" ht="20.100000000000001" customHeight="1">
      <c r="A103" s="22" t="s">
        <v>124</v>
      </c>
      <c r="B103" s="115" t="s">
        <v>154</v>
      </c>
      <c r="C103" s="144" t="s">
        <v>191</v>
      </c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47"/>
      <c r="AM103" s="114" t="s">
        <v>199</v>
      </c>
      <c r="AN103" s="114" t="s">
        <v>200</v>
      </c>
      <c r="AO103" s="163"/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3"/>
      <c r="AZ103" s="163"/>
      <c r="BA103" s="163"/>
      <c r="BB103" s="163"/>
      <c r="BC103" s="163"/>
      <c r="BD103" s="163"/>
      <c r="BE103" s="163"/>
      <c r="BF103" s="163"/>
      <c r="BS103"/>
      <c r="CB103" s="161"/>
    </row>
    <row r="104" spans="1:80" ht="20.100000000000001" customHeight="1">
      <c r="A104" s="23" t="s">
        <v>125</v>
      </c>
      <c r="B104" s="34" t="s">
        <v>119</v>
      </c>
      <c r="C104" s="144" t="s">
        <v>214</v>
      </c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47"/>
      <c r="AM104" s="18"/>
      <c r="AN104" s="164" t="s">
        <v>208</v>
      </c>
      <c r="BS104"/>
      <c r="CB104" s="161"/>
    </row>
    <row r="105" spans="1:80" ht="20.100000000000001" customHeight="1">
      <c r="A105" s="59" t="s">
        <v>126</v>
      </c>
      <c r="B105" s="35" t="s">
        <v>127</v>
      </c>
      <c r="C105" s="144" t="s">
        <v>215</v>
      </c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47"/>
      <c r="AM105" s="18"/>
      <c r="AN105" s="164" t="s">
        <v>209</v>
      </c>
      <c r="BS105"/>
      <c r="CB105" s="161"/>
    </row>
    <row r="106" spans="1:80" ht="27" customHeight="1">
      <c r="A106" s="76" t="s">
        <v>123</v>
      </c>
      <c r="B106" s="88" t="s">
        <v>121</v>
      </c>
      <c r="C106" s="144" t="s">
        <v>216</v>
      </c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47"/>
      <c r="BS106"/>
      <c r="CB106" s="161"/>
    </row>
    <row r="107" spans="1:80" ht="20.100000000000001" customHeight="1">
      <c r="A107" s="21" t="s">
        <v>122</v>
      </c>
      <c r="B107" s="36" t="s">
        <v>120</v>
      </c>
      <c r="C107" s="144" t="s">
        <v>217</v>
      </c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47"/>
      <c r="AM107" s="114" t="s">
        <v>201</v>
      </c>
      <c r="AN107" s="114" t="s">
        <v>202</v>
      </c>
      <c r="BS107"/>
      <c r="CB107" s="161"/>
    </row>
    <row r="108" spans="1:80" ht="20.100000000000001" customHeight="1">
      <c r="A108" s="25" t="s">
        <v>128</v>
      </c>
      <c r="B108" s="37" t="s">
        <v>129</v>
      </c>
      <c r="C108" s="145" t="s">
        <v>137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47"/>
      <c r="AM108" s="18"/>
      <c r="AN108" s="164" t="s">
        <v>210</v>
      </c>
      <c r="BS108"/>
      <c r="CB108" s="161"/>
    </row>
    <row r="109" spans="1:80" ht="20.100000000000001" customHeight="1">
      <c r="A109" s="75" t="s">
        <v>139</v>
      </c>
      <c r="B109" s="74" t="s">
        <v>130</v>
      </c>
      <c r="C109" s="144" t="s">
        <v>166</v>
      </c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47"/>
      <c r="AM109" s="18"/>
      <c r="AN109" s="164" t="s">
        <v>211</v>
      </c>
      <c r="BS109"/>
      <c r="CB109" s="161"/>
    </row>
    <row r="110" spans="1:80" ht="20.100000000000001" customHeight="1">
      <c r="A110" s="26" t="s">
        <v>134</v>
      </c>
      <c r="B110" s="38" t="s">
        <v>131</v>
      </c>
      <c r="C110" s="144" t="s">
        <v>155</v>
      </c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47"/>
      <c r="AM110" s="4"/>
      <c r="AN110" s="164" t="s">
        <v>203</v>
      </c>
      <c r="BS110"/>
      <c r="CB110" s="5"/>
    </row>
    <row r="111" spans="1:80" ht="20.100000000000001" customHeight="1">
      <c r="A111" s="27" t="s">
        <v>136</v>
      </c>
      <c r="B111" s="63" t="s">
        <v>132</v>
      </c>
      <c r="C111" s="144" t="s">
        <v>218</v>
      </c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47"/>
      <c r="AM111" s="4"/>
      <c r="BS111"/>
      <c r="CB111" s="5"/>
    </row>
    <row r="112" spans="1:80" ht="20.100000000000001" customHeight="1">
      <c r="A112" s="28" t="s">
        <v>135</v>
      </c>
      <c r="B112" s="65" t="s">
        <v>133</v>
      </c>
      <c r="C112" s="144" t="s">
        <v>192</v>
      </c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47"/>
      <c r="AM112" s="114" t="s">
        <v>204</v>
      </c>
      <c r="AN112" s="114" t="s">
        <v>206</v>
      </c>
      <c r="BS112"/>
      <c r="CB112" s="5"/>
    </row>
    <row r="113" spans="5:80" ht="15.6">
      <c r="AM113" s="18"/>
      <c r="AN113" s="164" t="s">
        <v>212</v>
      </c>
      <c r="BS113"/>
      <c r="CB113" s="161"/>
    </row>
    <row r="114" spans="5:80" ht="15.6">
      <c r="AM114" s="18"/>
      <c r="AN114" s="164" t="s">
        <v>213</v>
      </c>
      <c r="BS114"/>
      <c r="CB114" s="161"/>
    </row>
    <row r="115" spans="5:80" ht="21">
      <c r="AM115" s="114"/>
      <c r="AN115" s="165"/>
      <c r="BS115"/>
      <c r="CB115" s="161"/>
    </row>
    <row r="116" spans="5:80" ht="15.6">
      <c r="AM116" s="164"/>
      <c r="AN116" s="164"/>
      <c r="BS116"/>
      <c r="CB116" s="161"/>
    </row>
    <row r="117" spans="5:80" ht="33">
      <c r="E117" s="102" t="s">
        <v>207</v>
      </c>
      <c r="AM117" s="164"/>
      <c r="BS117"/>
      <c r="CB117" s="161"/>
    </row>
    <row r="118" spans="5:80" ht="15.6">
      <c r="AM118" s="164"/>
      <c r="AN118" s="166"/>
      <c r="BS118"/>
      <c r="CB118" s="161"/>
    </row>
    <row r="119" spans="5:80" ht="15.6">
      <c r="AM119" s="164"/>
      <c r="BS119"/>
      <c r="CB119" s="161"/>
    </row>
    <row r="121" spans="5:80" ht="28.8">
      <c r="E121" s="102"/>
    </row>
  </sheetData>
  <mergeCells count="2">
    <mergeCell ref="G4:BO4"/>
    <mergeCell ref="AM97:BK98"/>
  </mergeCells>
  <printOptions horizontalCentered="1" verticalCentered="1"/>
  <pageMargins left="0" right="0" top="0" bottom="0" header="0" footer="0"/>
  <pageSetup paperSize="9" scale="34" orientation="portrait" copies="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Planning Gal (Affiche jour J)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</dc:creator>
  <cp:lastModifiedBy>corinne lino</cp:lastModifiedBy>
  <cp:lastPrinted>2019-05-27T12:41:12Z</cp:lastPrinted>
  <dcterms:created xsi:type="dcterms:W3CDTF">2015-05-03T15:14:34Z</dcterms:created>
  <dcterms:modified xsi:type="dcterms:W3CDTF">2022-04-27T18:48:01Z</dcterms:modified>
</cp:coreProperties>
</file>